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8915" windowHeight="12015" tabRatio="796"/>
  </bookViews>
  <sheets>
    <sheet name="DOC" sheetId="3" r:id="rId1"/>
    <sheet name="T1" sheetId="1" r:id="rId2"/>
    <sheet name="F1" sheetId="2" r:id="rId3"/>
    <sheet name="F2" sheetId="6" r:id="rId4"/>
    <sheet name="F3" sheetId="36" r:id="rId5"/>
    <sheet name="T2" sheetId="10" r:id="rId6"/>
    <sheet name="T3" sheetId="20" r:id="rId7"/>
    <sheet name="T4" sheetId="18" r:id="rId8"/>
    <sheet name="A2" sheetId="13" r:id="rId9"/>
    <sheet name="A3" sheetId="15" r:id="rId10"/>
    <sheet name="A4" sheetId="14" r:id="rId11"/>
    <sheet name="A5" sheetId="17" r:id="rId12"/>
    <sheet name="A6" sheetId="16" r:id="rId13"/>
    <sheet name="A7" sheetId="35" r:id="rId14"/>
    <sheet name="A8" sheetId="19" r:id="rId15"/>
    <sheet name="A9" sheetId="21" r:id="rId16"/>
    <sheet name="A10" sheetId="22" r:id="rId17"/>
    <sheet name="A11" sheetId="23" r:id="rId18"/>
    <sheet name="A12" sheetId="24" r:id="rId19"/>
    <sheet name="A13" sheetId="25" r:id="rId20"/>
    <sheet name="A14" sheetId="26" r:id="rId21"/>
    <sheet name="A15" sheetId="30" r:id="rId22"/>
    <sheet name="A16" sheetId="27" r:id="rId23"/>
    <sheet name="A17" sheetId="28" r:id="rId24"/>
    <sheet name="A18" sheetId="29" r:id="rId25"/>
    <sheet name="A19" sheetId="31" r:id="rId26"/>
  </sheets>
  <definedNames>
    <definedName name="base_t1_2014_06nat" localSheetId="13">#REF!</definedName>
    <definedName name="base_t1_2014_06nat">#REF!</definedName>
    <definedName name="base_t1_2019_09nat" localSheetId="13">#REF!</definedName>
    <definedName name="base_t1_2019_09nat">#REF!</definedName>
    <definedName name="res_pcs_detail" localSheetId="11">#REF!</definedName>
    <definedName name="res_pcs_detail" localSheetId="13">#REF!</definedName>
    <definedName name="res_pcs_detail">#REF!</definedName>
    <definedName name="source1" localSheetId="0">DOC!$A$9</definedName>
    <definedName name="source2" localSheetId="0">DOC!$A$10</definedName>
    <definedName name="source3" localSheetId="0">DOC!$A$11</definedName>
    <definedName name="source4" localSheetId="0">DOC!#REF!</definedName>
    <definedName name="source5" localSheetId="0">DOC!$A$13</definedName>
    <definedName name="_xlnm.Print_Area" localSheetId="9">'A3'!$A$3:$L$14</definedName>
  </definedNames>
  <calcPr calcId="145621"/>
</workbook>
</file>

<file path=xl/calcChain.xml><?xml version="1.0" encoding="utf-8"?>
<calcChain xmlns="http://schemas.openxmlformats.org/spreadsheetml/2006/main">
  <c r="F82" i="36" l="1"/>
  <c r="D82" i="36"/>
  <c r="F81" i="36"/>
  <c r="D81" i="36"/>
  <c r="F80" i="36"/>
  <c r="D80" i="36"/>
  <c r="F79" i="36"/>
  <c r="D79" i="36"/>
  <c r="F78" i="36"/>
  <c r="D78" i="36"/>
  <c r="F77" i="36"/>
  <c r="D77" i="36"/>
  <c r="F76" i="36"/>
  <c r="D76" i="36"/>
  <c r="F75" i="36"/>
  <c r="D75" i="36"/>
  <c r="F74" i="36"/>
  <c r="D74" i="36"/>
  <c r="F73" i="36"/>
  <c r="D73" i="36"/>
  <c r="F72" i="36"/>
  <c r="D72" i="36"/>
  <c r="F71" i="36"/>
  <c r="D71" i="36"/>
  <c r="F70" i="36"/>
  <c r="D70" i="36"/>
  <c r="F69" i="36"/>
  <c r="D69" i="36"/>
  <c r="F68" i="36"/>
  <c r="D68" i="36"/>
  <c r="F67" i="36"/>
  <c r="D67" i="36"/>
  <c r="F66" i="36"/>
  <c r="D66" i="36"/>
  <c r="F65" i="36"/>
  <c r="D65" i="36"/>
  <c r="F64" i="36"/>
  <c r="D64" i="36"/>
  <c r="F63" i="36"/>
  <c r="D63" i="36"/>
  <c r="F52" i="36"/>
  <c r="D52" i="36"/>
  <c r="F51" i="36"/>
  <c r="D51" i="36"/>
  <c r="F50" i="36"/>
  <c r="D50" i="36"/>
  <c r="F49" i="36"/>
  <c r="D49" i="36"/>
  <c r="F48" i="36"/>
  <c r="D48" i="36"/>
  <c r="F47" i="36"/>
  <c r="D47" i="36"/>
  <c r="F46" i="36"/>
  <c r="D46" i="36"/>
  <c r="F45" i="36"/>
  <c r="D45" i="36"/>
  <c r="F44" i="36"/>
  <c r="D44" i="36"/>
  <c r="F43" i="36"/>
  <c r="D43" i="36"/>
  <c r="F42" i="36"/>
  <c r="D42" i="36"/>
  <c r="F41" i="36"/>
  <c r="D41" i="36"/>
  <c r="F40" i="36"/>
  <c r="D40" i="36"/>
  <c r="F39" i="36"/>
  <c r="D39" i="36"/>
  <c r="F38" i="36"/>
  <c r="D38" i="36"/>
  <c r="F37" i="36"/>
  <c r="D37" i="36"/>
  <c r="F36" i="36"/>
  <c r="D36" i="36"/>
  <c r="F35" i="36"/>
  <c r="D35" i="36"/>
  <c r="F34" i="36"/>
  <c r="D34" i="36"/>
  <c r="F33" i="36"/>
  <c r="D33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F4" i="36"/>
  <c r="D4" i="36"/>
  <c r="F23" i="6" l="1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4" i="6"/>
  <c r="C21" i="28" l="1"/>
  <c r="E6" i="15"/>
  <c r="E7" i="15"/>
  <c r="E8" i="15"/>
  <c r="E9" i="15"/>
  <c r="E10" i="15"/>
  <c r="E11" i="15"/>
  <c r="E5" i="15"/>
  <c r="E9" i="19"/>
  <c r="C12" i="22"/>
  <c r="E12" i="22"/>
  <c r="D12" i="22"/>
  <c r="K8" i="10"/>
  <c r="J8" i="10"/>
  <c r="G8" i="10"/>
  <c r="D8" i="10"/>
  <c r="U5" i="2"/>
  <c r="U4" i="2"/>
  <c r="C20" i="29" l="1"/>
  <c r="C12" i="29"/>
  <c r="C21" i="29" s="1"/>
  <c r="C13" i="28"/>
  <c r="C22" i="28" s="1"/>
  <c r="C25" i="27"/>
  <c r="C17" i="27"/>
  <c r="I10" i="21" l="1"/>
  <c r="H10" i="21"/>
  <c r="F10" i="21"/>
  <c r="E10" i="21"/>
  <c r="C10" i="21"/>
  <c r="B10" i="21"/>
  <c r="K9" i="21"/>
  <c r="J9" i="21"/>
  <c r="G9" i="21"/>
  <c r="D9" i="21"/>
  <c r="I13" i="20"/>
  <c r="H13" i="20"/>
  <c r="F13" i="20"/>
  <c r="E13" i="20"/>
  <c r="C13" i="20"/>
  <c r="B13" i="20"/>
  <c r="K12" i="20"/>
  <c r="J12" i="20"/>
  <c r="G12" i="20"/>
  <c r="D12" i="20"/>
  <c r="E8" i="19"/>
  <c r="E7" i="19"/>
  <c r="E6" i="19"/>
  <c r="E5" i="19"/>
  <c r="I9" i="10" l="1"/>
  <c r="H9" i="10"/>
  <c r="F9" i="10"/>
  <c r="E9" i="10"/>
  <c r="C9" i="10"/>
  <c r="B9" i="10"/>
  <c r="L8" i="10"/>
</calcChain>
</file>

<file path=xl/sharedStrings.xml><?xml version="1.0" encoding="utf-8"?>
<sst xmlns="http://schemas.openxmlformats.org/spreadsheetml/2006/main" count="1805" uniqueCount="838">
  <si>
    <t>Série</t>
  </si>
  <si>
    <t>Inscrits</t>
  </si>
  <si>
    <t>Présents</t>
  </si>
  <si>
    <t>Admis</t>
  </si>
  <si>
    <t>Taux de réussite</t>
  </si>
  <si>
    <t>Comparaison Fr. Metro (p)</t>
  </si>
  <si>
    <t>Générale</t>
  </si>
  <si>
    <t>Professionnelle</t>
  </si>
  <si>
    <t>Ensemble des séries</t>
  </si>
  <si>
    <t>Champ : tout candidat. Sources : [1] [2] [3]. (p) : provisoire</t>
  </si>
  <si>
    <t>Taux de réussite = admis / présents</t>
  </si>
  <si>
    <t>Clermont-Ferrand</t>
  </si>
  <si>
    <t>Champ : brevet toutes séries</t>
  </si>
  <si>
    <t>Sources : [1] [2] [3]</t>
  </si>
  <si>
    <t>Sources, champ et références</t>
  </si>
  <si>
    <t>Rectorat de Clermont-Ferrand, DSE</t>
  </si>
  <si>
    <t>Diplôme national du brevet</t>
  </si>
  <si>
    <t>Tableaux extraits de la Note statistique :</t>
  </si>
  <si>
    <t>PARIS</t>
  </si>
  <si>
    <t>BESANCON</t>
  </si>
  <si>
    <t>BORDEAUX</t>
  </si>
  <si>
    <t>CAEN</t>
  </si>
  <si>
    <t>DIJON</t>
  </si>
  <si>
    <t>GRENOBLE</t>
  </si>
  <si>
    <t>LILLE</t>
  </si>
  <si>
    <t>LYON</t>
  </si>
  <si>
    <t>NANCY-METZ</t>
  </si>
  <si>
    <t>POITIERS</t>
  </si>
  <si>
    <t>RENNES</t>
  </si>
  <si>
    <t>STRASBOURG</t>
  </si>
  <si>
    <t>TOULOUSE</t>
  </si>
  <si>
    <t>NANTES</t>
  </si>
  <si>
    <t>REIMS</t>
  </si>
  <si>
    <t>AMIENS</t>
  </si>
  <si>
    <t>ROUEN</t>
  </si>
  <si>
    <t>LIMOGES</t>
  </si>
  <si>
    <t>NICE</t>
  </si>
  <si>
    <t>CRETEIL</t>
  </si>
  <si>
    <t>VERSAILLES</t>
  </si>
  <si>
    <t>CORSE</t>
  </si>
  <si>
    <t>Académie</t>
  </si>
  <si>
    <t>[0;1[</t>
  </si>
  <si>
    <t>[1;2[</t>
  </si>
  <si>
    <t>[2;3[</t>
  </si>
  <si>
    <t>[3;4[</t>
  </si>
  <si>
    <t>[4;5[</t>
  </si>
  <si>
    <t>[5;6[</t>
  </si>
  <si>
    <t>[6;7[</t>
  </si>
  <si>
    <t>[7;8[</t>
  </si>
  <si>
    <t>[8;9[</t>
  </si>
  <si>
    <t>[9;10[</t>
  </si>
  <si>
    <t>[10;11[</t>
  </si>
  <si>
    <t>[11;12[</t>
  </si>
  <si>
    <t>[12;13[</t>
  </si>
  <si>
    <t>[13;14[</t>
  </si>
  <si>
    <t>[14;15[</t>
  </si>
  <si>
    <t>[15;16[</t>
  </si>
  <si>
    <t>[16;17[</t>
  </si>
  <si>
    <t>[17;18[</t>
  </si>
  <si>
    <t>[18;19[</t>
  </si>
  <si>
    <t>[19;20]</t>
  </si>
  <si>
    <t>Ecrit</t>
  </si>
  <si>
    <t>Contrôle continu</t>
  </si>
  <si>
    <t>G</t>
  </si>
  <si>
    <t>Total</t>
  </si>
  <si>
    <t>Série générale</t>
  </si>
  <si>
    <t>Série professionnelle</t>
  </si>
  <si>
    <t>Sexe</t>
  </si>
  <si>
    <t>Fille</t>
  </si>
  <si>
    <t>Garçon</t>
  </si>
  <si>
    <t>Ensemble</t>
  </si>
  <si>
    <t>Ecart filles-garçons</t>
  </si>
  <si>
    <t>Part des filles</t>
  </si>
  <si>
    <t>Défavorisé</t>
  </si>
  <si>
    <t>Favorisé</t>
  </si>
  <si>
    <t>Rural agricole</t>
  </si>
  <si>
    <t>Rural ouvrier</t>
  </si>
  <si>
    <t>Socialement mixte</t>
  </si>
  <si>
    <t>Scolaires de 3e</t>
  </si>
  <si>
    <t>EDUCATION NATIONALE</t>
  </si>
  <si>
    <t>Collèges</t>
  </si>
  <si>
    <t>.</t>
  </si>
  <si>
    <t>TOTAL</t>
  </si>
  <si>
    <t>Autre candidat</t>
  </si>
  <si>
    <t>Total général</t>
  </si>
  <si>
    <t>Scolaires de 3e en collège</t>
  </si>
  <si>
    <t>Autres candidats (individuels, formation à distance)</t>
  </si>
  <si>
    <t>Série du brevet</t>
  </si>
  <si>
    <t>2006</t>
  </si>
  <si>
    <t>2007</t>
  </si>
  <si>
    <t>2008</t>
  </si>
  <si>
    <t>2009</t>
  </si>
  <si>
    <t>2010</t>
  </si>
  <si>
    <t>2011</t>
  </si>
  <si>
    <t>2012</t>
  </si>
  <si>
    <t>Collège</t>
  </si>
  <si>
    <t>Technologique</t>
  </si>
  <si>
    <t>France métropolitaine</t>
  </si>
  <si>
    <t>Département</t>
  </si>
  <si>
    <t>Allier</t>
  </si>
  <si>
    <t>Cantal</t>
  </si>
  <si>
    <t>Haute-Loire</t>
  </si>
  <si>
    <t>Puy-de-Dôme</t>
  </si>
  <si>
    <t>Part des présents en série pro</t>
  </si>
  <si>
    <t>Mentions</t>
  </si>
  <si>
    <t>Part de mentions parmi les admis</t>
  </si>
  <si>
    <t>Part de mentions TB parmi les admis</t>
  </si>
  <si>
    <t>Part de mentions B parmi les admis</t>
  </si>
  <si>
    <t>Part de mentions AB parmi les admis</t>
  </si>
  <si>
    <t>Total série générale</t>
  </si>
  <si>
    <t>Total série professionnelle</t>
  </si>
  <si>
    <t>Très favorisée</t>
  </si>
  <si>
    <t>Favorisée</t>
  </si>
  <si>
    <t>Moyenne</t>
  </si>
  <si>
    <t>Défavorisée</t>
  </si>
  <si>
    <t>Non renseignée</t>
  </si>
  <si>
    <t>Ecart très favorisée - défavorisée</t>
  </si>
  <si>
    <t>Part de "très favorisée" ou "favorisée"</t>
  </si>
  <si>
    <t>Retard scolaire</t>
  </si>
  <si>
    <t>En avance</t>
  </si>
  <si>
    <t>A l'heure</t>
  </si>
  <si>
    <t>En retard</t>
  </si>
  <si>
    <t>Ecart "A l'heure"-"En retard"</t>
  </si>
  <si>
    <t>Part des candidats "en retard"</t>
  </si>
  <si>
    <t>Collèges privés sous contrat</t>
  </si>
  <si>
    <t>Collèges publics</t>
  </si>
  <si>
    <t>Total collèges publics</t>
  </si>
  <si>
    <t>Ensemble des collèges</t>
  </si>
  <si>
    <t>Catégorie socioprofessionnelle du père</t>
  </si>
  <si>
    <t>A - En avance</t>
  </si>
  <si>
    <t>B - A l'heure</t>
  </si>
  <si>
    <t>C - En retard</t>
  </si>
  <si>
    <t>Avant majoration</t>
  </si>
  <si>
    <t>Après majoration</t>
  </si>
  <si>
    <t>CP1-MAITRISE LANGUE FRANCAISE</t>
  </si>
  <si>
    <t>CP2-LANGUE VIVANTE ETRANGERE</t>
  </si>
  <si>
    <t>CP3-MATHS. SCIENCES TECHNO.</t>
  </si>
  <si>
    <t>CP4-TECHN.INFORMAT.COMMUNICAT.</t>
  </si>
  <si>
    <t>CP5-CULTURE HUMANISTE</t>
  </si>
  <si>
    <t>CP6-COMPET.SOCIALES&amp;CIVIQUES</t>
  </si>
  <si>
    <t>CP7-AUTONOMIE ET INITIATIVE</t>
  </si>
  <si>
    <t>SOCLE CONNAISS. ET COMPETENCES</t>
  </si>
  <si>
    <t>Minimum</t>
  </si>
  <si>
    <t>Quartile inférieur</t>
  </si>
  <si>
    <t>Médiane</t>
  </si>
  <si>
    <t>Quartile supérieur</t>
  </si>
  <si>
    <t>Maximum</t>
  </si>
  <si>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preuves finales</t>
    </r>
  </si>
  <si>
    <t>dont écrit</t>
  </si>
  <si>
    <t>Note au brevet</t>
  </si>
  <si>
    <t>Coeff</t>
  </si>
  <si>
    <t>Note rapportée sur</t>
  </si>
  <si>
    <t>Français CC</t>
  </si>
  <si>
    <t>Maths CC</t>
  </si>
  <si>
    <t>Langue vivante 1 CC</t>
  </si>
  <si>
    <t>SVT CC</t>
  </si>
  <si>
    <t>Physique-Chimie CC</t>
  </si>
  <si>
    <t>EPS CC</t>
  </si>
  <si>
    <t>Arts plast. CC</t>
  </si>
  <si>
    <t>Educ. Musicale CC</t>
  </si>
  <si>
    <t>Technologie CC</t>
  </si>
  <si>
    <t>Langue vivante 2 CC</t>
  </si>
  <si>
    <t>Option facultative</t>
  </si>
  <si>
    <t>pts &gt;10</t>
  </si>
  <si>
    <t>Histoire-géographie CC</t>
  </si>
  <si>
    <t>Moyenne contrôle continu</t>
  </si>
  <si>
    <t>Épreuves finales</t>
  </si>
  <si>
    <t>Français écrit</t>
  </si>
  <si>
    <t>dont dictée-questions</t>
  </si>
  <si>
    <t>dont rédaction</t>
  </si>
  <si>
    <t>Maths écrit</t>
  </si>
  <si>
    <t>Moyenne écrit</t>
  </si>
  <si>
    <t>Hist des arts oral</t>
  </si>
  <si>
    <t>Moyenne épreuves finales</t>
  </si>
  <si>
    <t>Moyenne au brevet</t>
  </si>
  <si>
    <t>Langues vivantes CC</t>
  </si>
  <si>
    <t>Prévention, santé, environnement CC</t>
  </si>
  <si>
    <t>Education artistique CC</t>
  </si>
  <si>
    <t>Sciences et technologie CC</t>
  </si>
  <si>
    <t>Découverte professionnelle CC</t>
  </si>
  <si>
    <t>Education socioculturelle CC</t>
  </si>
  <si>
    <t>Techno, Sc.bio &amp; sc.physique CC</t>
  </si>
  <si>
    <t>COMMUNE</t>
  </si>
  <si>
    <t>RNE</t>
  </si>
  <si>
    <t>Libellé</t>
  </si>
  <si>
    <t>Prés.</t>
  </si>
  <si>
    <t>TB</t>
  </si>
  <si>
    <t>B</t>
  </si>
  <si>
    <t>AB</t>
  </si>
  <si>
    <t>BELLENAVES</t>
  </si>
  <si>
    <t>0030001K</t>
  </si>
  <si>
    <t>PU</t>
  </si>
  <si>
    <t>BELLERIVE</t>
  </si>
  <si>
    <t>0030002L</t>
  </si>
  <si>
    <t>P</t>
  </si>
  <si>
    <t>BOURBON L</t>
  </si>
  <si>
    <t>0030004N</t>
  </si>
  <si>
    <t>CERILLY</t>
  </si>
  <si>
    <t>0030005P</t>
  </si>
  <si>
    <t>COMMENTRY</t>
  </si>
  <si>
    <t>0030890B</t>
  </si>
  <si>
    <t>0031044U</t>
  </si>
  <si>
    <t>COSNE D AL</t>
  </si>
  <si>
    <t>0030009U</t>
  </si>
  <si>
    <t>CUSSET</t>
  </si>
  <si>
    <t>0030010V</t>
  </si>
  <si>
    <t>0030061A</t>
  </si>
  <si>
    <t>0030979Y</t>
  </si>
  <si>
    <t>PR</t>
  </si>
  <si>
    <t>0031082K</t>
  </si>
  <si>
    <t>DESERTINES</t>
  </si>
  <si>
    <t>0030860U</t>
  </si>
  <si>
    <t>DOMERAT</t>
  </si>
  <si>
    <t>0030956Y</t>
  </si>
  <si>
    <t>DOMPIERRE</t>
  </si>
  <si>
    <t>0030013Y</t>
  </si>
  <si>
    <t>DOYET</t>
  </si>
  <si>
    <t>0030015A</t>
  </si>
  <si>
    <t>GANNAT</t>
  </si>
  <si>
    <t>0030017C</t>
  </si>
  <si>
    <t>0030905T</t>
  </si>
  <si>
    <t>0030980Z</t>
  </si>
  <si>
    <t>HURIEL</t>
  </si>
  <si>
    <t>0030018D</t>
  </si>
  <si>
    <t>JALIGNY SU</t>
  </si>
  <si>
    <t>0030019E</t>
  </si>
  <si>
    <t>LAPALISSE</t>
  </si>
  <si>
    <t>0030092J</t>
  </si>
  <si>
    <t>LE DONJON</t>
  </si>
  <si>
    <t>0030014Z</t>
  </si>
  <si>
    <t>LE MAYET D</t>
  </si>
  <si>
    <t>0030023J</t>
  </si>
  <si>
    <t>LURCY LEVI</t>
  </si>
  <si>
    <t>0030021G</t>
  </si>
  <si>
    <t>MARCILLAT</t>
  </si>
  <si>
    <t>0030022H</t>
  </si>
  <si>
    <t>MONTLUCON</t>
  </si>
  <si>
    <t>0030026M</t>
  </si>
  <si>
    <t>0030030S</t>
  </si>
  <si>
    <t>0030091H</t>
  </si>
  <si>
    <t>0030105Y</t>
  </si>
  <si>
    <t>0030119N</t>
  </si>
  <si>
    <t>0030758H</t>
  </si>
  <si>
    <t>0030981A</t>
  </si>
  <si>
    <t>MONTMARAUL</t>
  </si>
  <si>
    <t>0030035X</t>
  </si>
  <si>
    <t>MOULINS</t>
  </si>
  <si>
    <t>0030039B</t>
  </si>
  <si>
    <t>0030062B</t>
  </si>
  <si>
    <t>0030081X</t>
  </si>
  <si>
    <t>0030112F</t>
  </si>
  <si>
    <t>0030838V</t>
  </si>
  <si>
    <t>NERIS LES</t>
  </si>
  <si>
    <t>0030042E</t>
  </si>
  <si>
    <t>ST GERMAIN</t>
  </si>
  <si>
    <t>0030043F</t>
  </si>
  <si>
    <t>ST POURCAI</t>
  </si>
  <si>
    <t>0030104X</t>
  </si>
  <si>
    <t>0030892D</t>
  </si>
  <si>
    <t>ST YORRE</t>
  </si>
  <si>
    <t>0031010G</t>
  </si>
  <si>
    <t>TRONGET</t>
  </si>
  <si>
    <t>0030046J</t>
  </si>
  <si>
    <t>VALLON EN</t>
  </si>
  <si>
    <t>0030047K</t>
  </si>
  <si>
    <t>VARENNES S</t>
  </si>
  <si>
    <t>0030048L</t>
  </si>
  <si>
    <t>0030924N</t>
  </si>
  <si>
    <t>VICHY</t>
  </si>
  <si>
    <t>0030049M</t>
  </si>
  <si>
    <t>0030050N</t>
  </si>
  <si>
    <t>0030070K</t>
  </si>
  <si>
    <t>YZEURE</t>
  </si>
  <si>
    <t>0030038A</t>
  </si>
  <si>
    <t>0030837U</t>
  </si>
  <si>
    <t>ALLANCHE</t>
  </si>
  <si>
    <t>0150001V</t>
  </si>
  <si>
    <t>AURILLAC</t>
  </si>
  <si>
    <t>0150005Z</t>
  </si>
  <si>
    <t>0150006A</t>
  </si>
  <si>
    <t>0150008C</t>
  </si>
  <si>
    <t>0150613K</t>
  </si>
  <si>
    <t>0150639N</t>
  </si>
  <si>
    <t>0150647X</t>
  </si>
  <si>
    <t>0150708N</t>
  </si>
  <si>
    <t>0150729L</t>
  </si>
  <si>
    <t>0150760V</t>
  </si>
  <si>
    <t>CHAUDES AI</t>
  </si>
  <si>
    <t>0150010E</t>
  </si>
  <si>
    <t>CONDAT</t>
  </si>
  <si>
    <t>0150011F</t>
  </si>
  <si>
    <t>LAROQUEBRO</t>
  </si>
  <si>
    <t>0150013H</t>
  </si>
  <si>
    <t>MASSIAC</t>
  </si>
  <si>
    <t>0150014J</t>
  </si>
  <si>
    <t>MAURIAC</t>
  </si>
  <si>
    <t>0150016L</t>
  </si>
  <si>
    <t>0150061K</t>
  </si>
  <si>
    <t>MAURS</t>
  </si>
  <si>
    <t>0150018N</t>
  </si>
  <si>
    <t>0150054C</t>
  </si>
  <si>
    <t>MONTSALVY</t>
  </si>
  <si>
    <t>0150020R</t>
  </si>
  <si>
    <t>MURAT</t>
  </si>
  <si>
    <t>0150023U</t>
  </si>
  <si>
    <t>NEUSSARGUE</t>
  </si>
  <si>
    <t>0150065P</t>
  </si>
  <si>
    <t>PIERREFORT</t>
  </si>
  <si>
    <t>0150024V</t>
  </si>
  <si>
    <t>PLEAUX</t>
  </si>
  <si>
    <t>0150025W</t>
  </si>
  <si>
    <t>RIOM ES MO</t>
  </si>
  <si>
    <t>0150027Y</t>
  </si>
  <si>
    <t>0150062L</t>
  </si>
  <si>
    <t>ST CERNIN</t>
  </si>
  <si>
    <t>0150028Z</t>
  </si>
  <si>
    <t>ST FLOUR</t>
  </si>
  <si>
    <t>0150029A</t>
  </si>
  <si>
    <t>0150030B</t>
  </si>
  <si>
    <t>0150053B</t>
  </si>
  <si>
    <t>0150666T</t>
  </si>
  <si>
    <t>ST MAMET L</t>
  </si>
  <si>
    <t>0150581A</t>
  </si>
  <si>
    <t>VIC SUR CE</t>
  </si>
  <si>
    <t>0150033E</t>
  </si>
  <si>
    <t>YDES</t>
  </si>
  <si>
    <t>0150034F</t>
  </si>
  <si>
    <t>ALLEGRE</t>
  </si>
  <si>
    <t>0430001T</t>
  </si>
  <si>
    <t>AUREC SUR</t>
  </si>
  <si>
    <t>0430052Y</t>
  </si>
  <si>
    <t>0430987P</t>
  </si>
  <si>
    <t>BLESLE</t>
  </si>
  <si>
    <t>0430002U</t>
  </si>
  <si>
    <t>BRIOUDE</t>
  </si>
  <si>
    <t>0430003V</t>
  </si>
  <si>
    <t>0430854V</t>
  </si>
  <si>
    <t>0430898T</t>
  </si>
  <si>
    <t>BRIVES CHA</t>
  </si>
  <si>
    <t>0430101B</t>
  </si>
  <si>
    <t>0430899U</t>
  </si>
  <si>
    <t>0430917N</t>
  </si>
  <si>
    <t>CRAPONNE S</t>
  </si>
  <si>
    <t>0430010C</t>
  </si>
  <si>
    <t>0430068R</t>
  </si>
  <si>
    <t>DUNIERES</t>
  </si>
  <si>
    <t>0430069S</t>
  </si>
  <si>
    <t>LA CHAISE</t>
  </si>
  <si>
    <t>0430006Y</t>
  </si>
  <si>
    <t>LANDOS</t>
  </si>
  <si>
    <t>0430012E</t>
  </si>
  <si>
    <t>LANGEAC</t>
  </si>
  <si>
    <t>0430013F</t>
  </si>
  <si>
    <t>0430072V</t>
  </si>
  <si>
    <t>LE CHAMBON</t>
  </si>
  <si>
    <t>0430820H</t>
  </si>
  <si>
    <t>LE MONASTI</t>
  </si>
  <si>
    <t>0430017K</t>
  </si>
  <si>
    <t>0430074X</t>
  </si>
  <si>
    <t>LE PUY EN</t>
  </si>
  <si>
    <t>0430020N</t>
  </si>
  <si>
    <t>0430024T</t>
  </si>
  <si>
    <t>0430025U</t>
  </si>
  <si>
    <t>0430043N</t>
  </si>
  <si>
    <t>0430098Y</t>
  </si>
  <si>
    <t>0430902X</t>
  </si>
  <si>
    <t>0430903Y</t>
  </si>
  <si>
    <t>0431009N</t>
  </si>
  <si>
    <t>MONISTROL</t>
  </si>
  <si>
    <t>0430103D</t>
  </si>
  <si>
    <t>0430663M</t>
  </si>
  <si>
    <t>0430906B</t>
  </si>
  <si>
    <t>PAULHAGUET</t>
  </si>
  <si>
    <t>0430019M</t>
  </si>
  <si>
    <t>RETOURNAC</t>
  </si>
  <si>
    <t>0430026V</t>
  </si>
  <si>
    <t>SAUGUES</t>
  </si>
  <si>
    <t>0430032B</t>
  </si>
  <si>
    <t>0430092S</t>
  </si>
  <si>
    <t>ST DIDIER</t>
  </si>
  <si>
    <t>0430027W</t>
  </si>
  <si>
    <t>0430084H</t>
  </si>
  <si>
    <t>ST JULIEN</t>
  </si>
  <si>
    <t>0430030Z</t>
  </si>
  <si>
    <t>0430086K</t>
  </si>
  <si>
    <t>STE FLORIN</t>
  </si>
  <si>
    <t>0430029Y</t>
  </si>
  <si>
    <t>0430085J</t>
  </si>
  <si>
    <t>STE SIGOLE</t>
  </si>
  <si>
    <t>0430090P</t>
  </si>
  <si>
    <t>TENCE</t>
  </si>
  <si>
    <t>0430034D</t>
  </si>
  <si>
    <t>0430093T</t>
  </si>
  <si>
    <t>YSSINGEAUX</t>
  </si>
  <si>
    <t>0430135N</t>
  </si>
  <si>
    <t>0430909E</t>
  </si>
  <si>
    <t>0430953C</t>
  </si>
  <si>
    <t>AIGUEPERSE</t>
  </si>
  <si>
    <t>0630079U</t>
  </si>
  <si>
    <t>0631084L</t>
  </si>
  <si>
    <t>AMBERT</t>
  </si>
  <si>
    <t>0630001J</t>
  </si>
  <si>
    <t>0631083K</t>
  </si>
  <si>
    <t>0631153L</t>
  </si>
  <si>
    <t>ARLANC</t>
  </si>
  <si>
    <t>0630006P</t>
  </si>
  <si>
    <t>AUBIERE</t>
  </si>
  <si>
    <t>0631081H</t>
  </si>
  <si>
    <t>0631451K</t>
  </si>
  <si>
    <t>BEAUMONT</t>
  </si>
  <si>
    <t>0630007R</t>
  </si>
  <si>
    <t>BESSE ET S</t>
  </si>
  <si>
    <t>0630008S</t>
  </si>
  <si>
    <t>BILLOM</t>
  </si>
  <si>
    <t>0630009T</t>
  </si>
  <si>
    <t>0631080G</t>
  </si>
  <si>
    <t>BOURG LAST</t>
  </si>
  <si>
    <t>0630011V</t>
  </si>
  <si>
    <t>BRASSAC LE</t>
  </si>
  <si>
    <t>0630012W</t>
  </si>
  <si>
    <t>0631503S</t>
  </si>
  <si>
    <t>CEYRAT</t>
  </si>
  <si>
    <t>0630063B</t>
  </si>
  <si>
    <t>CHAMALIERE</t>
  </si>
  <si>
    <t>0631125F</t>
  </si>
  <si>
    <t>0631730N</t>
  </si>
  <si>
    <t>CHAMPEIX</t>
  </si>
  <si>
    <t>0630016A</t>
  </si>
  <si>
    <t>0630017B</t>
  </si>
  <si>
    <t>CLERMONT F</t>
  </si>
  <si>
    <t>0630022G</t>
  </si>
  <si>
    <t>0630023H</t>
  </si>
  <si>
    <t>0630024J</t>
  </si>
  <si>
    <t>0631050Z</t>
  </si>
  <si>
    <t>0631073Z</t>
  </si>
  <si>
    <t>0631085M</t>
  </si>
  <si>
    <t>0631086N</t>
  </si>
  <si>
    <t>0631099C</t>
  </si>
  <si>
    <t>0631120A</t>
  </si>
  <si>
    <t>0631126G</t>
  </si>
  <si>
    <t>0631199L</t>
  </si>
  <si>
    <t>0631408N</t>
  </si>
  <si>
    <t>0631409P</t>
  </si>
  <si>
    <t>0631410R</t>
  </si>
  <si>
    <t>0631411S</t>
  </si>
  <si>
    <t>0631502R</t>
  </si>
  <si>
    <t>0631522M</t>
  </si>
  <si>
    <t>0631731P</t>
  </si>
  <si>
    <t>0631736V</t>
  </si>
  <si>
    <t>0631773K</t>
  </si>
  <si>
    <t>COURNON D</t>
  </si>
  <si>
    <t>0630028N</t>
  </si>
  <si>
    <t>0631688T</t>
  </si>
  <si>
    <t>COURPIERE</t>
  </si>
  <si>
    <t>0631523N</t>
  </si>
  <si>
    <t>0631733S</t>
  </si>
  <si>
    <t>CUNLHAT</t>
  </si>
  <si>
    <t>0630031S</t>
  </si>
  <si>
    <t>GERZAT</t>
  </si>
  <si>
    <t>0631161V</t>
  </si>
  <si>
    <t>GIAT</t>
  </si>
  <si>
    <t>0631092V</t>
  </si>
  <si>
    <t>ISSOIRE</t>
  </si>
  <si>
    <t>0630041C</t>
  </si>
  <si>
    <t>0631448G</t>
  </si>
  <si>
    <t>0631604B</t>
  </si>
  <si>
    <t>0631734T</t>
  </si>
  <si>
    <t>LA MONNERI</t>
  </si>
  <si>
    <t>0631762Y</t>
  </si>
  <si>
    <t>LA TOUR D</t>
  </si>
  <si>
    <t>0630036X</t>
  </si>
  <si>
    <t>LEMPDES</t>
  </si>
  <si>
    <t>0631412T</t>
  </si>
  <si>
    <t>LES ANCIZE</t>
  </si>
  <si>
    <t>0631482U</t>
  </si>
  <si>
    <t>LES MARTRE</t>
  </si>
  <si>
    <t>0631479R</t>
  </si>
  <si>
    <t>LEZOUX</t>
  </si>
  <si>
    <t>0631481T</t>
  </si>
  <si>
    <t>MANZAT</t>
  </si>
  <si>
    <t>0630038Z</t>
  </si>
  <si>
    <t>MARINGUES</t>
  </si>
  <si>
    <t>0630039A</t>
  </si>
  <si>
    <t>0631097A</t>
  </si>
  <si>
    <t>MURAT LE Q</t>
  </si>
  <si>
    <t>0630010U</t>
  </si>
  <si>
    <t>OLLIERGUES</t>
  </si>
  <si>
    <t>0630045G</t>
  </si>
  <si>
    <t>ORCINES</t>
  </si>
  <si>
    <t>0631100D</t>
  </si>
  <si>
    <t>PIONSAT</t>
  </si>
  <si>
    <t>0630046H</t>
  </si>
  <si>
    <t>PONT DU CH</t>
  </si>
  <si>
    <t>0630916D</t>
  </si>
  <si>
    <t>0631101E</t>
  </si>
  <si>
    <t>0631480S</t>
  </si>
  <si>
    <t>PONTAUMUR</t>
  </si>
  <si>
    <t>0630047J</t>
  </si>
  <si>
    <t>PONTGIBAUD</t>
  </si>
  <si>
    <t>0630049L</t>
  </si>
  <si>
    <t>PUY GUILLA</t>
  </si>
  <si>
    <t>0630050M</t>
  </si>
  <si>
    <t>RIOM</t>
  </si>
  <si>
    <t>0631121B</t>
  </si>
  <si>
    <t>0631580A</t>
  </si>
  <si>
    <t>0631735U</t>
  </si>
  <si>
    <t>0631763Z</t>
  </si>
  <si>
    <t>0631985R</t>
  </si>
  <si>
    <t>ROCHEFORT</t>
  </si>
  <si>
    <t>0630056U</t>
  </si>
  <si>
    <t>ROMAGNAT</t>
  </si>
  <si>
    <t>0630665F</t>
  </si>
  <si>
    <t>ST ANTHEME</t>
  </si>
  <si>
    <t>0630058W</t>
  </si>
  <si>
    <t>ST DIER D</t>
  </si>
  <si>
    <t>0630059X</t>
  </si>
  <si>
    <t>ST ELOY LE</t>
  </si>
  <si>
    <t>0630060Y</t>
  </si>
  <si>
    <t>0630061Z</t>
  </si>
  <si>
    <t>0631109N</t>
  </si>
  <si>
    <t>0630062A</t>
  </si>
  <si>
    <t>0630064C</t>
  </si>
  <si>
    <t>ST GERVAIS</t>
  </si>
  <si>
    <t>0630065D</t>
  </si>
  <si>
    <t>ST SATURNI</t>
  </si>
  <si>
    <t>0631111R</t>
  </si>
  <si>
    <t>THIERS</t>
  </si>
  <si>
    <t>0630078T</t>
  </si>
  <si>
    <t>0631238D</t>
  </si>
  <si>
    <t>0631407M</t>
  </si>
  <si>
    <t>VIC LE COM</t>
  </si>
  <si>
    <t>0630072L</t>
  </si>
  <si>
    <t>VOLVIC</t>
  </si>
  <si>
    <t>0630074N</t>
  </si>
  <si>
    <t>0631115V</t>
  </si>
  <si>
    <r>
      <t xml:space="preserve">PUY-DE-DÔME – </t>
    </r>
    <r>
      <rPr>
        <i/>
        <sz val="13"/>
        <color rgb="FF0070C0"/>
        <rFont val="Calibri"/>
        <family val="2"/>
        <scheme val="minor"/>
      </rPr>
      <t>Résultats par établissement</t>
    </r>
  </si>
  <si>
    <r>
      <t xml:space="preserve">ALLIER – </t>
    </r>
    <r>
      <rPr>
        <i/>
        <sz val="13"/>
        <color rgb="FF0070C0"/>
        <rFont val="Calibri"/>
        <family val="2"/>
        <scheme val="minor"/>
      </rPr>
      <t>Résultats par établissement</t>
    </r>
  </si>
  <si>
    <r>
      <t xml:space="preserve">CANTAL – </t>
    </r>
    <r>
      <rPr>
        <i/>
        <sz val="13"/>
        <color rgb="FF0070C0"/>
        <rFont val="Calibri"/>
        <family val="2"/>
        <scheme val="minor"/>
      </rPr>
      <t>Résultats par établissement</t>
    </r>
  </si>
  <si>
    <t>Évolution sur 20 ans et comparaison avec le national</t>
  </si>
  <si>
    <t>Note</t>
  </si>
  <si>
    <t>Borne intervalle</t>
  </si>
  <si>
    <t>Part (en %)</t>
  </si>
  <si>
    <t>Taux de réussite selon le sexe</t>
  </si>
  <si>
    <t>Nombre</t>
  </si>
  <si>
    <t>Résultats par établissement classés par département</t>
  </si>
  <si>
    <t>Ecart contrôle continu et note à l’écrit</t>
  </si>
  <si>
    <t>Champ : Candidats scolaires en classe de 3e, présents au DNB. CC : contrôle continu. Sources : [1] [3]</t>
  </si>
  <si>
    <t>Détail des épreuves en série professionnelle spécialité agricole</t>
  </si>
  <si>
    <t>Champ : Candidats scolaires en classe de 3e, présents au DNB, série professionnelle spécialité agricole. Sources : [1] [3]</t>
  </si>
  <si>
    <t>Détail des épreuves en série professionnelle hors agricole</t>
  </si>
  <si>
    <t>Champ : Candidats scolaires en classe de 3e, présents au DNB, série professionnelle hors spécialité agricole. Sources : [1] [3]</t>
  </si>
  <si>
    <t>Détail des épreuves en série générale</t>
  </si>
  <si>
    <t>Champ : Candidats scolaires en classe de 3e, présents au DNB, série générale. Sources : [1] [3]</t>
  </si>
  <si>
    <t>Statistiques des notes globales selon la série : moyenne générale, contrôle continu et épreuves finales</t>
  </si>
  <si>
    <t>Champ : Candidats scolaires en classe de 3e, présents au DNB. Sources : [1] [3]</t>
  </si>
  <si>
    <t>Maîtrise du socle selon la série</t>
  </si>
  <si>
    <t>Récapitulatif des mentions selon différentes variables</t>
  </si>
  <si>
    <t>Mentions selon la série</t>
  </si>
  <si>
    <t>Taux de réussite des collèges selon le secteur et  la typologie</t>
  </si>
  <si>
    <t>(Typologie des collèges publics réalisée dans l’académie de Clermont-Ferrand en 2011, source : [5])</t>
  </si>
  <si>
    <t>Taux de réussite selon le retard scolaire</t>
  </si>
  <si>
    <t>Taux de réussite selon la catégorie socioprofessionnelle</t>
  </si>
  <si>
    <t>Part des candidats en professionnelle selon le département</t>
  </si>
  <si>
    <t>Taux de réussite par département</t>
  </si>
  <si>
    <t>Comparaison avec le national détaillé par série</t>
  </si>
  <si>
    <t>Profil des candidats et taux de réussite</t>
  </si>
  <si>
    <t>Profil des candidats et taux de présence</t>
  </si>
  <si>
    <t>Profil des candidats présents - répartition (en %)</t>
  </si>
  <si>
    <t>Profil des candidats présents - effectifs</t>
  </si>
  <si>
    <t>Source : [1]</t>
  </si>
  <si>
    <t>p : provisoire.</t>
  </si>
  <si>
    <t>Champ : tout candidat. Sources : [1] [3].</t>
  </si>
  <si>
    <r>
      <t xml:space="preserve">HAUTE-LOIRE – </t>
    </r>
    <r>
      <rPr>
        <i/>
        <sz val="14"/>
        <color rgb="FF0070C0"/>
        <rFont val="Calibri"/>
        <family val="2"/>
        <scheme val="minor"/>
      </rPr>
      <t>Résultats par établissement</t>
    </r>
  </si>
  <si>
    <t xml:space="preserve">Les notes sont regroupées par valeurs entières : [0 ;1[, [1 ;2[ jusqu’à l’intervalle [19 ;20]. </t>
  </si>
  <si>
    <t>Catégorie</t>
  </si>
  <si>
    <t>Session 2016, résultats définitifs</t>
  </si>
  <si>
    <t>[2] Enquête rapide du DNB, résultats provisoires nationaux session de juin 2016, extraits début juillet. DEPP.</t>
  </si>
  <si>
    <t>[3] Résultats définitifs du diplôme national du brevet redressés nationalement (fichiers transmis par la DEPP ou extraits de la banque centrale de pilotage), sessions antérieures à 2016.</t>
  </si>
  <si>
    <r>
      <t xml:space="preserve">[6] Rectorat de Clermont-Ferrand-DSE (2015), « Diplôme national du brevet, session 2015 », </t>
    </r>
    <r>
      <rPr>
        <i/>
        <sz val="10"/>
        <color theme="1"/>
        <rFont val="Calibri"/>
        <family val="2"/>
        <scheme val="minor"/>
      </rPr>
      <t>Notes statistiques</t>
    </r>
    <r>
      <rPr>
        <sz val="10"/>
        <color theme="1"/>
        <rFont val="Calibri"/>
        <family val="2"/>
        <scheme val="minor"/>
      </rPr>
      <t xml:space="preserve">, n°16-15, novembre 2015. </t>
    </r>
  </si>
  <si>
    <r>
      <t xml:space="preserve">Rectorat de Clermont-Ferrand-DSE (2016), « Diplôme national du brevet, session 2016 », </t>
    </r>
    <r>
      <rPr>
        <i/>
        <sz val="10"/>
        <color theme="1"/>
        <rFont val="Calibri"/>
        <family val="2"/>
        <scheme val="minor"/>
      </rPr>
      <t>Notes statistiques</t>
    </r>
    <r>
      <rPr>
        <sz val="10"/>
        <color theme="1"/>
        <rFont val="Calibri"/>
        <family val="2"/>
        <scheme val="minor"/>
      </rPr>
      <t xml:space="preserve">,  novembre 2016. </t>
    </r>
  </si>
  <si>
    <t>0630021F</t>
  </si>
  <si>
    <t>0630081W</t>
  </si>
  <si>
    <t>ST AMANT R</t>
  </si>
  <si>
    <t>0630057V</t>
  </si>
  <si>
    <t>Rappel 2015</t>
  </si>
  <si>
    <t>Résultats définitifs du brevet 2016 dans l’académie</t>
  </si>
  <si>
    <t>2016 : données provisoires pour la France Métropolitaine</t>
  </si>
  <si>
    <t>Rappel part de mentions 2015</t>
  </si>
  <si>
    <t>Scolaires de 3e dans l'agriculture</t>
  </si>
  <si>
    <t>nc</t>
  </si>
  <si>
    <t>nc : non calculé. Source : [1]</t>
  </si>
  <si>
    <r>
      <t>88.1%</t>
    </r>
    <r>
      <rPr>
        <vertAlign val="superscript"/>
        <sz val="9"/>
        <color theme="1"/>
        <rFont val="Calibri"/>
        <family val="2"/>
        <scheme val="minor"/>
      </rPr>
      <t xml:space="preserve"> p</t>
    </r>
  </si>
  <si>
    <r>
      <t>81.3%</t>
    </r>
    <r>
      <rPr>
        <vertAlign val="superscript"/>
        <sz val="9"/>
        <color theme="1"/>
        <rFont val="Calibri"/>
        <family val="2"/>
        <scheme val="minor"/>
      </rPr>
      <t xml:space="preserve"> p</t>
    </r>
  </si>
  <si>
    <r>
      <t xml:space="preserve">87.5% </t>
    </r>
    <r>
      <rPr>
        <b/>
        <vertAlign val="superscript"/>
        <sz val="9"/>
        <color theme="1"/>
        <rFont val="Calibri"/>
        <family val="2"/>
        <scheme val="minor"/>
      </rPr>
      <t>p</t>
    </r>
  </si>
  <si>
    <t xml:space="preserve">Sources : 2006 à 2015 : BCP, 2016 pour l'académie : Enquête 61 résultats détaillés définitifs du DNB, </t>
  </si>
  <si>
    <t>2016 pour le national : Enquête rapide DNB juillet 2016. Champ : tout candidat</t>
  </si>
  <si>
    <t>Rappel moyenne 2015</t>
  </si>
  <si>
    <t>Ens. moral et civique* CC</t>
  </si>
  <si>
    <t>HG-EMC* écrit</t>
  </si>
  <si>
    <t>*L'enseignement moral et civique remplace l'éducation civique à la session 2016</t>
  </si>
  <si>
    <t>HG-EMC* CC</t>
  </si>
  <si>
    <t>Répartition des notes à l'écrit et au contrôle continu</t>
  </si>
  <si>
    <t>Scolaires de 3e en lycée, lycée pro, étab. d'enseignement adapté</t>
  </si>
  <si>
    <t>Candidats présents en 2016</t>
  </si>
  <si>
    <t>Taux de présence en 2016</t>
  </si>
  <si>
    <t>Champ : scolaires de 3e, collèges sous tutelle du ministère de l’éducation nationale, série générale. Sources : [1] [3]</t>
  </si>
  <si>
    <r>
      <t>(Candidats scolaires de 3</t>
    </r>
    <r>
      <rPr>
        <i/>
        <vertAlign val="superscript"/>
        <sz val="8"/>
        <color rgb="FF595959"/>
        <rFont val="Calibri"/>
        <family val="2"/>
        <scheme val="minor"/>
      </rPr>
      <t>e</t>
    </r>
    <r>
      <rPr>
        <i/>
        <sz val="8"/>
        <color rgb="FF595959"/>
        <rFont val="Calibri"/>
        <family val="2"/>
        <scheme val="minor"/>
      </rPr>
      <t>, établissements du 2</t>
    </r>
    <r>
      <rPr>
        <i/>
        <vertAlign val="superscript"/>
        <sz val="8"/>
        <color rgb="FF595959"/>
        <rFont val="Calibri"/>
        <family val="2"/>
        <scheme val="minor"/>
      </rPr>
      <t>nd</t>
    </r>
    <r>
      <rPr>
        <i/>
        <sz val="8"/>
        <color rgb="FF595959"/>
        <rFont val="Calibri"/>
        <family val="2"/>
        <scheme val="minor"/>
      </rPr>
      <t xml:space="preserve"> degré public et privé sous contrat du ministère de l’éducation nationale)</t>
    </r>
  </si>
  <si>
    <t>(Candidats scolaires de 3e, établissements du 2nd degré public et privé sous contrat du ministère de l’éducation nationale)</t>
  </si>
  <si>
    <t xml:space="preserve">[1] Résultats définitifs du diplôme national du brevet de la session de juin 2016 et de la session de remplacement de septembre, académie de Clermont-Ferrand. Tout candidat (scolaires de 3ème des établissements publics ou privés sous contrat de l’éducation nationale et de l’Agriculture, candidats individuels, formation continue, formation à distance). Données extraites de l’application OCEAN (Organisation des Concours et Examens Académiques et Nationaux) en octobre dans le cadre de l’enquête 61, avant redressement national. </t>
  </si>
  <si>
    <r>
      <t xml:space="preserve">[5] Rectorat de Clermont-Ferrand-DSE (2011), « Typologie des collèges publics », </t>
    </r>
    <r>
      <rPr>
        <i/>
        <sz val="10"/>
        <color theme="1"/>
        <rFont val="Calibri"/>
        <family val="2"/>
        <scheme val="minor"/>
      </rPr>
      <t>Notes statistiques</t>
    </r>
    <r>
      <rPr>
        <sz val="10"/>
        <color theme="1"/>
        <rFont val="Calibri"/>
        <family val="2"/>
        <scheme val="minor"/>
      </rPr>
      <t>, n°10-11, mai 2011. (Accès réservé éducation nationale)</t>
    </r>
  </si>
  <si>
    <t>(Typologie du ministère de l’éducation nationale)</t>
  </si>
  <si>
    <t>Académie de Clermont-Ferrand</t>
  </si>
  <si>
    <t>[8] Éduscol. « Diplôme national du brevet -Organisation et modalités d'attribution » [page Internet], (consultée le 08/11/2016) http://eduscol.education.fr/cid98239/modalites-d-attribution-du-diplome-national-du-brevet.html</t>
  </si>
  <si>
    <t>Lycées, lycées pro, EREA...</t>
  </si>
  <si>
    <t>AGRICULTURE</t>
  </si>
  <si>
    <t>Taux de réussite en 2016</t>
  </si>
  <si>
    <t>CHATEL GUY</t>
  </si>
  <si>
    <t>*Un candidat arrivé dans l'académie entre la session de juin et de septembre est rattaché au rectorat</t>
  </si>
  <si>
    <t>Total académique</t>
  </si>
  <si>
    <t>CLG JEAN BAPTISTE DESFILHES</t>
  </si>
  <si>
    <t>CLG JEAN ROSTAND</t>
  </si>
  <si>
    <t>CLG ACHILLE ALLIER</t>
  </si>
  <si>
    <t>CLG FRANCOIS PERON</t>
  </si>
  <si>
    <t>CLG EMILE MALE</t>
  </si>
  <si>
    <t>LYC GENEVIEVE VINCENT</t>
  </si>
  <si>
    <t>CLG EMILE GUILLAUMIN</t>
  </si>
  <si>
    <t>CLG MAURICE CONSTANTIN WEYER</t>
  </si>
  <si>
    <t>LP ALBERT LONDRES</t>
  </si>
  <si>
    <t>CLG SAINT JOSEPH</t>
  </si>
  <si>
    <t>LYC VALERY LARBAUD</t>
  </si>
  <si>
    <t>CLG MARIE CURIE</t>
  </si>
  <si>
    <t>CLG LOUIS ARAGON</t>
  </si>
  <si>
    <t>CLG LOUIS PERGAUD</t>
  </si>
  <si>
    <t>CLG FERDINAND DUBREUIL</t>
  </si>
  <si>
    <t>CLG JOSEPH HENNEQUIN</t>
  </si>
  <si>
    <t>LP GUSTAVE EIFFEL</t>
  </si>
  <si>
    <t>CLG SAINTE PROCULE</t>
  </si>
  <si>
    <t>CLG GEORGE SAND</t>
  </si>
  <si>
    <t>CLG DES CHENEVIERES</t>
  </si>
  <si>
    <t>CLG LUCIEN COLON</t>
  </si>
  <si>
    <t>CLG VICTOR HUGO</t>
  </si>
  <si>
    <t>CLG JULES VERNE</t>
  </si>
  <si>
    <t>CLG ANDRE BOUTRY</t>
  </si>
  <si>
    <t>CLG DE LA COMBRAILLE</t>
  </si>
  <si>
    <t>LYC PAUL CONSTANS</t>
  </si>
  <si>
    <t>CLG JEAN ZAY</t>
  </si>
  <si>
    <t>CLG JEAN-JACQUES SOULIER</t>
  </si>
  <si>
    <t>LP SAINTE-LOUISE</t>
  </si>
  <si>
    <t>CLG JULES FERRY</t>
  </si>
  <si>
    <t>CLG SAINT-JOSEPH</t>
  </si>
  <si>
    <t>CLG JEANNE CLUZEL</t>
  </si>
  <si>
    <t>CLG CHARLES PEGUY</t>
  </si>
  <si>
    <t>CLG ANNE DE BEAUJEU</t>
  </si>
  <si>
    <t>CLG SAINT BENOIT</t>
  </si>
  <si>
    <t>LP ANNA RODIER</t>
  </si>
  <si>
    <t>CLG FRANCOIS RABELAIS</t>
  </si>
  <si>
    <t>CLG JEAN DE LA FONTAINE</t>
  </si>
  <si>
    <t>CLG NOTRE DAME DES VICTOIRES</t>
  </si>
  <si>
    <t>CLG BLAISE DE VIGENERE</t>
  </si>
  <si>
    <t>CLG CHARLOTTE DELBO</t>
  </si>
  <si>
    <t>CLG ALAIN FOURNIER</t>
  </si>
  <si>
    <t>CLG ANTOINE DE ST EXUPERY</t>
  </si>
  <si>
    <t>LP VAL D'ALLIER</t>
  </si>
  <si>
    <t>CLG LES CELESTINS</t>
  </si>
  <si>
    <t>CLG SAINT DOMINIQUE</t>
  </si>
  <si>
    <t>LYC JEAN MONNET</t>
  </si>
  <si>
    <t>CLG FRANCOIS VILLON</t>
  </si>
  <si>
    <t>CLG MAURICE PESCHAUD</t>
  </si>
  <si>
    <t>CLG LA JORDANNE</t>
  </si>
  <si>
    <t>LYC MONNET-MERMOZ</t>
  </si>
  <si>
    <t>LP RAYMOND CORTAT</t>
  </si>
  <si>
    <t>EREA ALBERT MONIER</t>
  </si>
  <si>
    <t>CLG JEANNE DE LA TREILHE</t>
  </si>
  <si>
    <t>CLG GERBERT</t>
  </si>
  <si>
    <t>CLG LA PONETIE</t>
  </si>
  <si>
    <t>LYC GERBERT</t>
  </si>
  <si>
    <t>CLG LOUIS PASTEUR</t>
  </si>
  <si>
    <t>CLG GEORGES POMPIDOU</t>
  </si>
  <si>
    <t>CLG DU VAL DE CERE</t>
  </si>
  <si>
    <t>CLG PIERRE GALERY</t>
  </si>
  <si>
    <t>CLG DU MERIDIEN</t>
  </si>
  <si>
    <t>CLG NOTRE DAME DES MIRACLES</t>
  </si>
  <si>
    <t>CLG DES PORTES DU MIDI</t>
  </si>
  <si>
    <t>CLG SAINTE FLORE</t>
  </si>
  <si>
    <t>CLG MARCELLIN BOULE</t>
  </si>
  <si>
    <t>CLG NOTRE DAME DES OLIVIERS</t>
  </si>
  <si>
    <t>CLG DES GORGES DE LA TRUYERE</t>
  </si>
  <si>
    <t>CLG RAYMOND CORTAT</t>
  </si>
  <si>
    <t>CLG GEORGES BATAILLE</t>
  </si>
  <si>
    <t>CLG SACRE COEUR</t>
  </si>
  <si>
    <t>CLG HENRI MONDOR</t>
  </si>
  <si>
    <t>CLG BLAISE PASCAL</t>
  </si>
  <si>
    <t>LYC DE HAUTE AUVERGNE</t>
  </si>
  <si>
    <t>CLG SAINT JOSEPH LA PRESENTATION</t>
  </si>
  <si>
    <t>CLG LA VIGIERE</t>
  </si>
  <si>
    <t>CLG JEAN DAUZIE</t>
  </si>
  <si>
    <t>CLG GEORGES BRASSENS</t>
  </si>
  <si>
    <t>CLG DU MONT BAR</t>
  </si>
  <si>
    <t>CLG NOTRE DAME DE LA FAYE</t>
  </si>
  <si>
    <t>CLG DES GORGES DE LA LOIRE</t>
  </si>
  <si>
    <t>CLG DES FONTILLES</t>
  </si>
  <si>
    <t>LYC LA FAYETTE</t>
  </si>
  <si>
    <t>CLG LA FAYETTE</t>
  </si>
  <si>
    <t>CLG SAINT JULIEN</t>
  </si>
  <si>
    <t>LP PARADIS</t>
  </si>
  <si>
    <t>CLG LA CHARTREUSE</t>
  </si>
  <si>
    <t>CLG DE CORSAC</t>
  </si>
  <si>
    <t>CLG DES HAUTS DE L'ARZON</t>
  </si>
  <si>
    <t>CLG NOTRE DAME</t>
  </si>
  <si>
    <t>CLG LE SACRE COEUR</t>
  </si>
  <si>
    <t>CLG HENRI POURRAT</t>
  </si>
  <si>
    <t>CLG ROBERT LOUIS STEVENSON</t>
  </si>
  <si>
    <t>CLG DU HAUT ALLIER</t>
  </si>
  <si>
    <t>CLG DU LIGNON</t>
  </si>
  <si>
    <t>CLG LAURENT EYNAC</t>
  </si>
  <si>
    <t>LYC CHARLES ET ADRIEN DUPUY</t>
  </si>
  <si>
    <t>LP JEAN MONNET</t>
  </si>
  <si>
    <t>CLG JULES VALLES</t>
  </si>
  <si>
    <t>LYC ANNE MARIE MARTEL</t>
  </si>
  <si>
    <t>CLG SAINT REGIS</t>
  </si>
  <si>
    <t>CLG SAINT JOSEPH LE ROSAIRE</t>
  </si>
  <si>
    <t>CLG SAINT-LOUIS</t>
  </si>
  <si>
    <t>LP NOTRE DAME DU CHATEAU</t>
  </si>
  <si>
    <t>CLG LE MONTEIL</t>
  </si>
  <si>
    <t>CLG NOTRE DAME DU CHATEAU</t>
  </si>
  <si>
    <t>CLG VAL DE SENOUIRE</t>
  </si>
  <si>
    <t>CLG BORIS VIAN</t>
  </si>
  <si>
    <t>CLG JOACHIM BARRANDE</t>
  </si>
  <si>
    <t>CLG LA PRESENTATION</t>
  </si>
  <si>
    <t>CLG ROGER RUEL</t>
  </si>
  <si>
    <t>CLG JEANNE D'ARC</t>
  </si>
  <si>
    <t>CLG JULES ROMAINS</t>
  </si>
  <si>
    <t>CLG MARGUERITE THOMAS</t>
  </si>
  <si>
    <t>CLG SAINTE BERNADETTE</t>
  </si>
  <si>
    <t>CLG DE LA LIONCHERE</t>
  </si>
  <si>
    <t>CLG SAINT-MARTIN</t>
  </si>
  <si>
    <t>CLG JEAN MONNET</t>
  </si>
  <si>
    <t>CLG SAINT PIERRE - SAINTE ANNE</t>
  </si>
  <si>
    <t>LYC EMMANUEL CHABRIER</t>
  </si>
  <si>
    <t>CLG DIDEROT</t>
  </si>
  <si>
    <t>CLG SAINT LOUIS</t>
  </si>
  <si>
    <t>LYC BLAISE PASCAL</t>
  </si>
  <si>
    <t>CLG JEAN AUGUSTE SENEZE</t>
  </si>
  <si>
    <t>CLG I. ET F. JOLIOT-CURIE</t>
  </si>
  <si>
    <t>CLG MOLIERE</t>
  </si>
  <si>
    <t>CLG DU PAVIN</t>
  </si>
  <si>
    <t>CLG DU BEFFROI</t>
  </si>
  <si>
    <t>CLG WILLY MABRUT</t>
  </si>
  <si>
    <t>LP FRANCOIS RABELAIS</t>
  </si>
  <si>
    <t>CLG TEILHARD DE CHARDIN</t>
  </si>
  <si>
    <t>CLG SAINTE THECLE</t>
  </si>
  <si>
    <t>CLG ANTOINE GRIMOALD MONNET</t>
  </si>
  <si>
    <t>CLG CHAMPCLAUX</t>
  </si>
  <si>
    <t>LP ROGER CLAUSTRES</t>
  </si>
  <si>
    <t>LP MARIE CURIE</t>
  </si>
  <si>
    <t>LP AMEDEE GASQUET</t>
  </si>
  <si>
    <t>RECTORAT*</t>
  </si>
  <si>
    <t>CLG MASSILLON</t>
  </si>
  <si>
    <t>CLG SAINT ALYRE</t>
  </si>
  <si>
    <t>CLG FRANC ROSIER</t>
  </si>
  <si>
    <t>CLG LES CORDELIERS</t>
  </si>
  <si>
    <t>CLG GERARD PHILIPE</t>
  </si>
  <si>
    <t>CLG LUCIE AUBRAC</t>
  </si>
  <si>
    <t>CLG LA CHARME</t>
  </si>
  <si>
    <t>LP LES CORDELIERS</t>
  </si>
  <si>
    <t>LP CAMILLE CLAUDEL</t>
  </si>
  <si>
    <t>CLG CHARLES BAUDELAIRE</t>
  </si>
  <si>
    <t>CLG ALBERT CAMUS</t>
  </si>
  <si>
    <t>CLG FENELON</t>
  </si>
  <si>
    <t>LP GODEFROY DE BOUILLON</t>
  </si>
  <si>
    <t>CLG ROGER QUILLIOT</t>
  </si>
  <si>
    <t>CLG MARC BLOCH</t>
  </si>
  <si>
    <t>CLG LA RIBEYRE</t>
  </si>
  <si>
    <t>CLG BELLIME</t>
  </si>
  <si>
    <t>CLG SAINT PIERRE</t>
  </si>
  <si>
    <t>CLG LUCIEN GACHON</t>
  </si>
  <si>
    <t>CLG ANATOLE FRANCE</t>
  </si>
  <si>
    <t>CLG J.B DE LA SALLE</t>
  </si>
  <si>
    <t>LP HENRI SAINTE-CLAIRE DEVILLE</t>
  </si>
  <si>
    <t>CLG DE VERRIERE</t>
  </si>
  <si>
    <t>CLG LES PRES</t>
  </si>
  <si>
    <t>CLG SEVIGNE SAINT LOUIS</t>
  </si>
  <si>
    <t>CLG DE LA DUROLLE</t>
  </si>
  <si>
    <t>CLG SANCY - ARTENSE</t>
  </si>
  <si>
    <t>CLG ANTOINE DE SAINT EXUPERY</t>
  </si>
  <si>
    <t>CLG</t>
  </si>
  <si>
    <t>CLG GEORGE ONSLOW</t>
  </si>
  <si>
    <t>CLG RENE CASSIN</t>
  </si>
  <si>
    <t>CLG LOUISE MICHEL</t>
  </si>
  <si>
    <t>CLG MARCEL BONY</t>
  </si>
  <si>
    <t>CLG ALEXANDRE VARENNE</t>
  </si>
  <si>
    <t>CLG SAINTE ANNE</t>
  </si>
  <si>
    <t>CLG NESTOR PERRET</t>
  </si>
  <si>
    <t>CLG MORTAIX</t>
  </si>
  <si>
    <t>LP PIERRE BOULANGER</t>
  </si>
  <si>
    <t>CLG PIERRE GIRONNET</t>
  </si>
  <si>
    <t>CLG ANNA GARCIN-MAYADE</t>
  </si>
  <si>
    <t>CLG CONDORCET</t>
  </si>
  <si>
    <t>CLG JEAN VILAR</t>
  </si>
  <si>
    <t>CLG MICHEL DE L'HOSPITAL</t>
  </si>
  <si>
    <t>CLG SAINTE MARIE</t>
  </si>
  <si>
    <t>CLG PIERRE MENDES FRANCE</t>
  </si>
  <si>
    <t>LYC PIERRE JOEL BONTE</t>
  </si>
  <si>
    <t>CLG GORDON BENNETT</t>
  </si>
  <si>
    <t>EREA DE LATTRE DE TASSIGNY</t>
  </si>
  <si>
    <t>CLG ALEXANDRE VIALATTE</t>
  </si>
  <si>
    <t>CLG VAL D'ANCE</t>
  </si>
  <si>
    <t>LP DESAIX</t>
  </si>
  <si>
    <t>CLG DE LIZINIAT</t>
  </si>
  <si>
    <t>CLG GASPARD DES MONTAGNES</t>
  </si>
  <si>
    <t>CLG BAPTISTE BASCOULERGUE</t>
  </si>
  <si>
    <t>LP GERMAINE TILLION</t>
  </si>
  <si>
    <t>CLG ANTOINE AUDEMBRON</t>
  </si>
  <si>
    <t>CLG SAINTE JEANNE D'ARC</t>
  </si>
  <si>
    <t>CLG DE LA COMTE</t>
  </si>
  <si>
    <t>CLG SAINTE AGNES</t>
  </si>
  <si>
    <t>ORLEANS-T</t>
  </si>
  <si>
    <t>MONTPELL.</t>
  </si>
  <si>
    <t>AIX-MARS.</t>
  </si>
  <si>
    <t>CLERMONT-F</t>
  </si>
  <si>
    <t>Série professionnelle agricole</t>
  </si>
  <si>
    <t>Série professionnelle hors agricole</t>
  </si>
  <si>
    <t>Champ : candidats présents, session 2015. Académies de scolarisation. Sources : [3].</t>
  </si>
  <si>
    <t>Part des candidats en série professionnelle (en %) selon l’académie – Session 2015</t>
  </si>
  <si>
    <t>[9] MENESR-DEPP (2016), « FILLES ET GARÇONS. Sur le chemin de l’égalité de l’école à l’enseignement supérieur », Édition 2016.</t>
  </si>
  <si>
    <r>
      <t>[4] Rocher T. (MENESR-DEPP, 2016), « Construction d'un indice de position sociale des élèves »,</t>
    </r>
    <r>
      <rPr>
        <i/>
        <sz val="10"/>
        <rFont val="Calibri"/>
        <family val="2"/>
        <scheme val="minor"/>
      </rPr>
      <t xml:space="preserve"> Education et formations</t>
    </r>
    <r>
      <rPr>
        <sz val="10"/>
        <rFont val="Calibri"/>
        <family val="2"/>
        <scheme val="minor"/>
      </rPr>
      <t>, n°90, avril 2016.</t>
    </r>
  </si>
  <si>
    <r>
      <t xml:space="preserve">[7] Iannone C. (MENESR-DEPP, 2016), « Diplôme national du brevet 2015 : à partir de 11/20 de moyenne au contrôle continu, la quasi-totalité des candidats réussit aussi l'examen », </t>
    </r>
    <r>
      <rPr>
        <i/>
        <sz val="10"/>
        <color theme="1"/>
        <rFont val="Calibri"/>
        <family val="2"/>
        <scheme val="minor"/>
      </rPr>
      <t>Note d’information</t>
    </r>
    <r>
      <rPr>
        <sz val="10"/>
        <color theme="1"/>
        <rFont val="Calibri"/>
        <family val="2"/>
        <scheme val="minor"/>
      </rPr>
      <t>, n°06, mars 2016.</t>
    </r>
  </si>
  <si>
    <t>Candidats scolaires</t>
  </si>
  <si>
    <t>de 3e, ministère de l'éducation nationale</t>
  </si>
  <si>
    <t>[10] MENESR - DGESCO A1-2 (2012), « Diplôme national du brevet. Modalités d'attribution », Note de service n° 2012-029 du 24-2-2012, [disponible sur Internet] (consultée le 08/11/2016) http://www.education.gouv.fr/pid25535/bulletin_officiel.html?cid_bo=59427</t>
  </si>
  <si>
    <t>Champ : Candidats scolaires en classe de 3e, présents au DNB. Source : [1]. Les notes sont regroupées par valeurs entières : [0;1[, [1;2[ jusqu’à l’intervalle [19;20]. Pour l’écrit : notes avant majoration éventuelle par le jury. Lecture : 12 % des candidats ont obtenu une moyenne aux trois écrits (français, mathématiques, histoire-géographie-enseignement moral et civique) comprise entre 10 et 11 sur 20. Les résultats obtenus en cours de formation (contrôle continu) sont en moyenne plus élevés ; 15 % des candidats obtiennent entre 12 et 13 sur 20.</t>
  </si>
  <si>
    <t>Série G - candidats scolaires de 3e présents</t>
  </si>
  <si>
    <t>Filles</t>
  </si>
  <si>
    <t>Garçons</t>
  </si>
  <si>
    <t xml:space="preserve">Champ : Candidats scolaires en classe de 3e, présents au DNB, série générale. Notes avant majoration. Source : [1]. </t>
  </si>
  <si>
    <t>Répartition des notes à l'écrit de français - Filles et garçons</t>
  </si>
  <si>
    <t>Répartition des notes à l'écrit de mathématiques - Filles et garçons</t>
  </si>
  <si>
    <t>Répartition des notes à l'écrit d'HG-ECM - Filles et 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</si>
</sst>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_ ;\-#,##0\ "/>
    <numFmt numFmtId="165" formatCode="0.0%"/>
    <numFmt numFmtId="166" formatCode="#,##0.0_ ;\-#,##0.0\ "/>
    <numFmt numFmtId="167" formatCode="_-* #,##0\ _€_-;\-* #,##0\ _€_-;_-* &quot;-&quot;??\ _€_-;_-@_-"/>
    <numFmt numFmtId="168" formatCode="#,##0.0"/>
    <numFmt numFmtId="169" formatCode="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i/>
      <sz val="8"/>
      <color rgb="FF595959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1" tint="0.34998626667073579"/>
      <name val="Arial"/>
      <family val="2"/>
    </font>
    <font>
      <sz val="8"/>
      <name val="Arial"/>
      <family val="2"/>
    </font>
    <font>
      <sz val="28"/>
      <color rgb="FF244061"/>
      <name val="Calibri"/>
      <family val="2"/>
      <scheme val="minor"/>
    </font>
    <font>
      <i/>
      <sz val="20"/>
      <color rgb="FF365F9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365F91"/>
      <name val="Calibri"/>
      <family val="2"/>
      <scheme val="minor"/>
    </font>
    <font>
      <sz val="10"/>
      <name val="MS Sans Serif"/>
      <family val="2"/>
    </font>
    <font>
      <i/>
      <sz val="10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i/>
      <vertAlign val="superscript"/>
      <sz val="8"/>
      <color rgb="FF59595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i/>
      <sz val="1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59999389629810485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5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medium">
        <color theme="4"/>
      </left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medium">
        <color theme="4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0" tint="-0.499984740745262"/>
      </left>
      <right style="dotted">
        <color theme="1" tint="0.499984740745262"/>
      </right>
      <top style="dotted">
        <color theme="1" tint="0.499984740745262"/>
      </top>
      <bottom style="dotted">
        <color theme="0" tint="-0.499984740745262"/>
      </bottom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theme="4"/>
      </bottom>
      <diagonal/>
    </border>
    <border>
      <left/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thin">
        <color theme="4"/>
      </left>
      <right style="dotted">
        <color theme="1" tint="0.499984740745262"/>
      </right>
      <top style="dotted">
        <color theme="1" tint="0.499984740745262"/>
      </top>
      <bottom style="dashed">
        <color theme="0" tint="-0.34998626667073579"/>
      </bottom>
      <diagonal/>
    </border>
    <border>
      <left style="thin">
        <color theme="4"/>
      </left>
      <right style="dotted">
        <color theme="1" tint="0.499984740745262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4"/>
      </left>
      <right style="dotted">
        <color theme="0" tint="-0.499984740745262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4"/>
      </left>
      <right style="dotted">
        <color theme="0" tint="-0.499984740745262"/>
      </right>
      <top style="dashed">
        <color theme="0" tint="-0.34998626667073579"/>
      </top>
      <bottom style="dotted">
        <color theme="0" tint="-0.499984740745262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theme="3" tint="0.39994506668294322"/>
      </left>
      <right style="medium">
        <color theme="4"/>
      </right>
      <top style="medium">
        <color theme="3" tint="0.39994506668294322"/>
      </top>
      <bottom/>
      <diagonal/>
    </border>
    <border>
      <left style="medium">
        <color theme="4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medium">
        <color theme="3" tint="0.39994506668294322"/>
      </left>
      <right style="medium">
        <color theme="4"/>
      </right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 style="dashed">
        <color theme="0" tint="-0.34998626667073579"/>
      </right>
      <top/>
      <bottom/>
      <diagonal/>
    </border>
    <border>
      <left style="medium">
        <color theme="3" tint="0.39994506668294322"/>
      </left>
      <right style="medium">
        <color theme="4"/>
      </right>
      <top/>
      <bottom style="medium">
        <color theme="3" tint="0.39994506668294322"/>
      </bottom>
      <diagonal/>
    </border>
    <border>
      <left style="medium">
        <color theme="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indexed="8"/>
      </right>
      <top style="thin">
        <color theme="4"/>
      </top>
      <bottom/>
      <diagonal/>
    </border>
    <border>
      <left style="thin">
        <color indexed="8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3" tint="0.399914548173467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 style="medium">
        <color theme="4"/>
      </right>
      <top/>
      <bottom style="thin">
        <color indexed="65"/>
      </bottom>
      <diagonal/>
    </border>
    <border>
      <left/>
      <right style="medium">
        <color theme="3" tint="0.39991454817346722"/>
      </right>
      <top/>
      <bottom/>
      <diagonal/>
    </border>
    <border>
      <left style="medium">
        <color theme="3" tint="0.39994506668294322"/>
      </left>
      <right/>
      <top style="thin">
        <color indexed="65"/>
      </top>
      <bottom/>
      <diagonal/>
    </border>
    <border>
      <left style="medium">
        <color theme="3" tint="0.39994506668294322"/>
      </left>
      <right/>
      <top style="thin">
        <color indexed="65"/>
      </top>
      <bottom style="medium">
        <color theme="3" tint="0.399945066682943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3" tint="0.39991454817346722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40" fillId="0" borderId="0"/>
    <xf numFmtId="0" fontId="28" fillId="0" borderId="0"/>
    <xf numFmtId="0" fontId="42" fillId="0" borderId="0" applyNumberFormat="0" applyFill="0" applyBorder="0" applyAlignment="0" applyProtection="0"/>
    <xf numFmtId="0" fontId="43" fillId="0" borderId="122" applyNumberFormat="0" applyFill="0" applyAlignment="0" applyProtection="0"/>
    <xf numFmtId="0" fontId="44" fillId="0" borderId="123" applyNumberFormat="0" applyFill="0" applyAlignment="0" applyProtection="0"/>
    <xf numFmtId="0" fontId="45" fillId="0" borderId="124" applyNumberFormat="0" applyFill="0" applyAlignment="0" applyProtection="0"/>
    <xf numFmtId="0" fontId="45" fillId="0" borderId="0" applyNumberFormat="0" applyFill="0" applyBorder="0" applyAlignment="0" applyProtection="0"/>
    <xf numFmtId="0" fontId="46" fillId="13" borderId="0" applyNumberFormat="0" applyBorder="0" applyAlignment="0" applyProtection="0"/>
    <xf numFmtId="0" fontId="47" fillId="14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125" applyNumberFormat="0" applyAlignment="0" applyProtection="0"/>
    <xf numFmtId="0" fontId="50" fillId="17" borderId="126" applyNumberFormat="0" applyAlignment="0" applyProtection="0"/>
    <xf numFmtId="0" fontId="51" fillId="17" borderId="125" applyNumberFormat="0" applyAlignment="0" applyProtection="0"/>
    <xf numFmtId="0" fontId="52" fillId="0" borderId="127" applyNumberFormat="0" applyFill="0" applyAlignment="0" applyProtection="0"/>
    <xf numFmtId="0" fontId="53" fillId="18" borderId="128" applyNumberFormat="0" applyAlignment="0" applyProtection="0"/>
    <xf numFmtId="0" fontId="54" fillId="0" borderId="0" applyNumberFormat="0" applyFill="0" applyBorder="0" applyAlignment="0" applyProtection="0"/>
    <xf numFmtId="0" fontId="1" fillId="19" borderId="129" applyNumberFormat="0" applyFont="0" applyAlignment="0" applyProtection="0"/>
    <xf numFmtId="0" fontId="55" fillId="0" borderId="0" applyNumberFormat="0" applyFill="0" applyBorder="0" applyAlignment="0" applyProtection="0"/>
    <xf numFmtId="0" fontId="2" fillId="0" borderId="130" applyNumberFormat="0" applyFill="0" applyAlignment="0" applyProtection="0"/>
    <xf numFmtId="0" fontId="3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" fillId="42" borderId="0" applyNumberFormat="0" applyBorder="0" applyAlignment="0" applyProtection="0"/>
    <xf numFmtId="43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480">
    <xf numFmtId="0" fontId="0" fillId="0" borderId="0" xfId="0"/>
    <xf numFmtId="0" fontId="4" fillId="3" borderId="1" xfId="0" applyNumberFormat="1" applyFont="1" applyFill="1" applyBorder="1" applyAlignment="1">
      <alignment vertical="center" wrapText="1" readingOrder="1"/>
    </xf>
    <xf numFmtId="0" fontId="4" fillId="3" borderId="2" xfId="0" applyNumberFormat="1" applyFont="1" applyFill="1" applyBorder="1" applyAlignment="1">
      <alignment horizontal="right" vertical="center" wrapText="1" readingOrder="1"/>
    </xf>
    <xf numFmtId="0" fontId="4" fillId="3" borderId="3" xfId="0" applyNumberFormat="1" applyFont="1" applyFill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right" wrapText="1" readingOrder="1"/>
    </xf>
    <xf numFmtId="0" fontId="5" fillId="0" borderId="5" xfId="0" applyFont="1" applyBorder="1" applyAlignment="1">
      <alignment horizontal="right" wrapText="1" readingOrder="1"/>
    </xf>
    <xf numFmtId="0" fontId="6" fillId="0" borderId="1" xfId="0" applyNumberFormat="1" applyFont="1" applyBorder="1" applyAlignment="1">
      <alignment readingOrder="1"/>
    </xf>
    <xf numFmtId="164" fontId="6" fillId="0" borderId="2" xfId="1" applyNumberFormat="1" applyFont="1" applyBorder="1" applyAlignment="1">
      <alignment horizontal="right" readingOrder="1"/>
    </xf>
    <xf numFmtId="165" fontId="6" fillId="0" borderId="3" xfId="2" applyNumberFormat="1" applyFont="1" applyBorder="1" applyAlignment="1">
      <alignment horizontal="right" readingOrder="1"/>
    </xf>
    <xf numFmtId="165" fontId="5" fillId="0" borderId="6" xfId="2" applyNumberFormat="1" applyFont="1" applyBorder="1" applyAlignment="1">
      <alignment readingOrder="1"/>
    </xf>
    <xf numFmtId="165" fontId="5" fillId="0" borderId="7" xfId="2" applyNumberFormat="1" applyFont="1" applyBorder="1" applyAlignment="1">
      <alignment readingOrder="1"/>
    </xf>
    <xf numFmtId="165" fontId="5" fillId="0" borderId="8" xfId="2" applyNumberFormat="1" applyFont="1" applyBorder="1" applyAlignment="1">
      <alignment readingOrder="1"/>
    </xf>
    <xf numFmtId="165" fontId="5" fillId="0" borderId="9" xfId="2" applyNumberFormat="1" applyFont="1" applyBorder="1" applyAlignment="1">
      <alignment readingOrder="1"/>
    </xf>
    <xf numFmtId="0" fontId="7" fillId="2" borderId="10" xfId="0" applyNumberFormat="1" applyFont="1" applyFill="1" applyBorder="1" applyAlignment="1">
      <alignment readingOrder="1"/>
    </xf>
    <xf numFmtId="164" fontId="7" fillId="2" borderId="11" xfId="1" applyNumberFormat="1" applyFont="1" applyFill="1" applyBorder="1" applyAlignment="1">
      <alignment horizontal="right" readingOrder="1"/>
    </xf>
    <xf numFmtId="165" fontId="7" fillId="2" borderId="12" xfId="2" applyNumberFormat="1" applyFont="1" applyFill="1" applyBorder="1" applyAlignment="1">
      <alignment horizontal="right" readingOrder="1"/>
    </xf>
    <xf numFmtId="165" fontId="8" fillId="0" borderId="8" xfId="2" applyNumberFormat="1" applyFont="1" applyBorder="1" applyAlignment="1">
      <alignment readingOrder="1"/>
    </xf>
    <xf numFmtId="165" fontId="8" fillId="0" borderId="9" xfId="2" applyNumberFormat="1" applyFont="1" applyBorder="1" applyAlignment="1">
      <alignment readingOrder="1"/>
    </xf>
    <xf numFmtId="0" fontId="4" fillId="3" borderId="1" xfId="0" applyNumberFormat="1" applyFont="1" applyFill="1" applyBorder="1" applyAlignment="1">
      <alignment vertical="center" readingOrder="1"/>
    </xf>
    <xf numFmtId="0" fontId="10" fillId="3" borderId="2" xfId="0" applyNumberFormat="1" applyFont="1" applyFill="1" applyBorder="1" applyAlignment="1">
      <alignment horizontal="right" vertical="center" readingOrder="1"/>
    </xf>
    <xf numFmtId="0" fontId="6" fillId="4" borderId="1" xfId="0" applyNumberFormat="1" applyFont="1" applyFill="1" applyBorder="1" applyAlignment="1">
      <alignment readingOrder="1"/>
    </xf>
    <xf numFmtId="166" fontId="6" fillId="0" borderId="2" xfId="1" applyNumberFormat="1" applyFont="1" applyBorder="1" applyAlignment="1">
      <alignment horizontal="right" readingOrder="1"/>
    </xf>
    <xf numFmtId="0" fontId="11" fillId="0" borderId="0" xfId="0" applyFont="1" applyFill="1" applyBorder="1" applyAlignment="1"/>
    <xf numFmtId="0" fontId="12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3"/>
    <xf numFmtId="0" fontId="6" fillId="0" borderId="13" xfId="0" applyFont="1" applyBorder="1" applyAlignment="1">
      <alignment readingOrder="1"/>
    </xf>
    <xf numFmtId="0" fontId="6" fillId="0" borderId="16" xfId="0" applyFont="1" applyBorder="1" applyAlignment="1">
      <alignment readingOrder="1"/>
    </xf>
    <xf numFmtId="0" fontId="6" fillId="5" borderId="16" xfId="0" applyFont="1" applyFill="1" applyBorder="1" applyAlignment="1">
      <alignment readingOrder="1"/>
    </xf>
    <xf numFmtId="0" fontId="6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3" borderId="17" xfId="0" applyNumberFormat="1" applyFont="1" applyFill="1" applyBorder="1" applyAlignment="1">
      <alignment horizontal="left" vertical="center" readingOrder="1"/>
    </xf>
    <xf numFmtId="0" fontId="4" fillId="3" borderId="17" xfId="0" applyNumberFormat="1" applyFont="1" applyFill="1" applyBorder="1" applyAlignment="1">
      <alignment horizontal="right" vertical="center" readingOrder="1"/>
    </xf>
    <xf numFmtId="0" fontId="4" fillId="3" borderId="2" xfId="0" applyNumberFormat="1" applyFont="1" applyFill="1" applyBorder="1" applyAlignment="1">
      <alignment horizontal="right" vertical="center" readingOrder="1"/>
    </xf>
    <xf numFmtId="0" fontId="4" fillId="3" borderId="18" xfId="0" applyNumberFormat="1" applyFont="1" applyFill="1" applyBorder="1" applyAlignment="1">
      <alignment horizontal="right" vertical="center" wrapText="1" readingOrder="1"/>
    </xf>
    <xf numFmtId="0" fontId="5" fillId="0" borderId="8" xfId="0" applyFont="1" applyBorder="1" applyAlignment="1">
      <alignment horizontal="right" wrapText="1" readingOrder="1"/>
    </xf>
    <xf numFmtId="164" fontId="6" fillId="0" borderId="17" xfId="1" applyNumberFormat="1" applyFont="1" applyBorder="1" applyAlignment="1">
      <alignment horizontal="left" readingOrder="1"/>
    </xf>
    <xf numFmtId="164" fontId="6" fillId="0" borderId="17" xfId="1" applyNumberFormat="1" applyFont="1" applyBorder="1" applyAlignment="1">
      <alignment horizontal="right" readingOrder="1"/>
    </xf>
    <xf numFmtId="165" fontId="6" fillId="0" borderId="18" xfId="2" applyNumberFormat="1" applyFont="1" applyBorder="1" applyAlignment="1">
      <alignment horizontal="right" readingOrder="1"/>
    </xf>
    <xf numFmtId="164" fontId="7" fillId="2" borderId="19" xfId="1" applyNumberFormat="1" applyFont="1" applyFill="1" applyBorder="1" applyAlignment="1">
      <alignment horizontal="left" readingOrder="1"/>
    </xf>
    <xf numFmtId="164" fontId="7" fillId="2" borderId="19" xfId="1" applyNumberFormat="1" applyFont="1" applyFill="1" applyBorder="1" applyAlignment="1">
      <alignment horizontal="right" readingOrder="1"/>
    </xf>
    <xf numFmtId="164" fontId="7" fillId="2" borderId="20" xfId="1" applyNumberFormat="1" applyFont="1" applyFill="1" applyBorder="1" applyAlignment="1">
      <alignment horizontal="right" readingOrder="1"/>
    </xf>
    <xf numFmtId="165" fontId="7" fillId="2" borderId="21" xfId="2" applyNumberFormat="1" applyFont="1" applyFill="1" applyBorder="1" applyAlignment="1">
      <alignment horizontal="right" readingOrder="1"/>
    </xf>
    <xf numFmtId="0" fontId="5" fillId="0" borderId="22" xfId="0" applyFont="1" applyBorder="1" applyAlignment="1">
      <alignment vertical="center" wrapText="1" readingOrder="1"/>
    </xf>
    <xf numFmtId="0" fontId="5" fillId="0" borderId="22" xfId="0" applyFont="1" applyBorder="1" applyAlignment="1">
      <alignment vertical="center" readingOrder="1"/>
    </xf>
    <xf numFmtId="165" fontId="5" fillId="0" borderId="22" xfId="0" applyNumberFormat="1" applyFont="1" applyBorder="1" applyAlignment="1">
      <alignment vertical="center" readingOrder="1"/>
    </xf>
    <xf numFmtId="165" fontId="21" fillId="0" borderId="9" xfId="0" applyNumberFormat="1" applyFont="1" applyBorder="1" applyAlignment="1">
      <alignment vertical="center" readingOrder="1"/>
    </xf>
    <xf numFmtId="165" fontId="21" fillId="0" borderId="23" xfId="0" applyNumberFormat="1" applyFont="1" applyBorder="1" applyAlignment="1">
      <alignment vertical="center" readingOrder="1"/>
    </xf>
    <xf numFmtId="0" fontId="5" fillId="0" borderId="24" xfId="0" applyFont="1" applyBorder="1" applyAlignment="1">
      <alignment vertical="center" readingOrder="1"/>
    </xf>
    <xf numFmtId="9" fontId="5" fillId="0" borderId="24" xfId="2" applyFont="1" applyBorder="1" applyAlignment="1">
      <alignment vertical="center" readingOrder="1"/>
    </xf>
    <xf numFmtId="165" fontId="5" fillId="0" borderId="24" xfId="0" applyNumberFormat="1" applyFont="1" applyBorder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22" fillId="0" borderId="0" xfId="0" applyFont="1" applyAlignment="1">
      <alignment horizontal="left" vertical="top"/>
    </xf>
    <xf numFmtId="0" fontId="24" fillId="3" borderId="0" xfId="0" applyFont="1" applyFill="1" applyBorder="1"/>
    <xf numFmtId="0" fontId="24" fillId="3" borderId="0" xfId="0" applyFont="1" applyFill="1" applyAlignment="1">
      <alignment horizontal="right" vertical="top" wrapText="1"/>
    </xf>
    <xf numFmtId="0" fontId="25" fillId="6" borderId="0" xfId="0" applyFont="1" applyFill="1" applyBorder="1"/>
    <xf numFmtId="0" fontId="25" fillId="0" borderId="0" xfId="0" applyFont="1" applyBorder="1"/>
    <xf numFmtId="0" fontId="22" fillId="0" borderId="0" xfId="0" applyFont="1"/>
    <xf numFmtId="167" fontId="22" fillId="0" borderId="0" xfId="1" applyNumberFormat="1" applyFont="1" applyAlignment="1">
      <alignment horizontal="right" vertical="top" wrapText="1"/>
    </xf>
    <xf numFmtId="0" fontId="25" fillId="0" borderId="0" xfId="0" applyFont="1"/>
    <xf numFmtId="167" fontId="25" fillId="0" borderId="0" xfId="1" applyNumberFormat="1" applyFont="1" applyAlignment="1">
      <alignment horizontal="right" vertical="top" wrapText="1"/>
    </xf>
    <xf numFmtId="0" fontId="25" fillId="7" borderId="0" xfId="0" applyFont="1" applyFill="1"/>
    <xf numFmtId="0" fontId="25" fillId="7" borderId="0" xfId="0" applyFont="1" applyFill="1" applyBorder="1"/>
    <xf numFmtId="167" fontId="25" fillId="7" borderId="0" xfId="1" applyNumberFormat="1" applyFont="1" applyFill="1" applyAlignment="1">
      <alignment horizontal="right" vertical="top" wrapText="1"/>
    </xf>
    <xf numFmtId="0" fontId="25" fillId="6" borderId="0" xfId="0" applyFont="1" applyFill="1"/>
    <xf numFmtId="0" fontId="25" fillId="0" borderId="25" xfId="0" applyFont="1" applyBorder="1"/>
    <xf numFmtId="167" fontId="25" fillId="0" borderId="25" xfId="1" applyNumberFormat="1" applyFont="1" applyBorder="1" applyAlignment="1">
      <alignment horizontal="right" vertical="top" wrapText="1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4" fillId="3" borderId="0" xfId="0" applyFont="1" applyFill="1"/>
    <xf numFmtId="165" fontId="22" fillId="0" borderId="0" xfId="2" applyNumberFormat="1" applyFont="1" applyAlignment="1">
      <alignment horizontal="right" vertical="top" wrapText="1"/>
    </xf>
    <xf numFmtId="165" fontId="25" fillId="0" borderId="0" xfId="2" applyNumberFormat="1" applyFont="1" applyAlignment="1">
      <alignment horizontal="right" vertical="top" wrapText="1"/>
    </xf>
    <xf numFmtId="165" fontId="25" fillId="7" borderId="0" xfId="2" applyNumberFormat="1" applyFont="1" applyFill="1" applyAlignment="1">
      <alignment horizontal="right" vertical="top" wrapText="1"/>
    </xf>
    <xf numFmtId="165" fontId="25" fillId="0" borderId="25" xfId="2" applyNumberFormat="1" applyFont="1" applyBorder="1" applyAlignment="1">
      <alignment horizontal="right" vertical="top" wrapText="1"/>
    </xf>
    <xf numFmtId="0" fontId="24" fillId="3" borderId="26" xfId="0" applyNumberFormat="1" applyFont="1" applyFill="1" applyBorder="1" applyAlignment="1">
      <alignment horizontal="left" vertical="center"/>
    </xf>
    <xf numFmtId="0" fontId="24" fillId="3" borderId="27" xfId="0" applyNumberFormat="1" applyFont="1" applyFill="1" applyBorder="1" applyAlignment="1">
      <alignment horizontal="right" vertical="center"/>
    </xf>
    <xf numFmtId="0" fontId="24" fillId="3" borderId="28" xfId="0" applyNumberFormat="1" applyFont="1" applyFill="1" applyBorder="1" applyAlignment="1">
      <alignment horizontal="right" vertical="center"/>
    </xf>
    <xf numFmtId="164" fontId="22" fillId="0" borderId="26" xfId="1" applyNumberFormat="1" applyFont="1" applyBorder="1" applyAlignment="1">
      <alignment horizontal="left" vertical="center"/>
    </xf>
    <xf numFmtId="165" fontId="22" fillId="0" borderId="27" xfId="2" applyNumberFormat="1" applyFont="1" applyBorder="1" applyAlignment="1">
      <alignment horizontal="right" vertical="center"/>
    </xf>
    <xf numFmtId="165" fontId="22" fillId="0" borderId="28" xfId="2" applyNumberFormat="1" applyFont="1" applyBorder="1" applyAlignment="1">
      <alignment horizontal="right" vertical="center"/>
    </xf>
    <xf numFmtId="164" fontId="22" fillId="0" borderId="31" xfId="1" applyNumberFormat="1" applyFont="1" applyBorder="1" applyAlignment="1">
      <alignment horizontal="left" vertical="center"/>
    </xf>
    <xf numFmtId="165" fontId="22" fillId="0" borderId="0" xfId="2" applyNumberFormat="1" applyFont="1" applyBorder="1" applyAlignment="1">
      <alignment horizontal="right" vertical="center"/>
    </xf>
    <xf numFmtId="165" fontId="22" fillId="0" borderId="32" xfId="2" applyNumberFormat="1" applyFont="1" applyBorder="1" applyAlignment="1">
      <alignment horizontal="right" vertical="center"/>
    </xf>
    <xf numFmtId="164" fontId="22" fillId="0" borderId="33" xfId="1" applyNumberFormat="1" applyFont="1" applyBorder="1" applyAlignment="1">
      <alignment horizontal="left" vertical="center"/>
    </xf>
    <xf numFmtId="165" fontId="22" fillId="0" borderId="34" xfId="2" applyNumberFormat="1" applyFont="1" applyBorder="1" applyAlignment="1">
      <alignment horizontal="right" vertical="center"/>
    </xf>
    <xf numFmtId="165" fontId="22" fillId="0" borderId="35" xfId="2" applyNumberFormat="1" applyFont="1" applyBorder="1" applyAlignment="1">
      <alignment horizontal="right" vertical="center"/>
    </xf>
    <xf numFmtId="0" fontId="0" fillId="9" borderId="31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164" fontId="25" fillId="2" borderId="19" xfId="1" applyNumberFormat="1" applyFont="1" applyFill="1" applyBorder="1" applyAlignment="1">
      <alignment horizontal="left" vertical="center"/>
    </xf>
    <xf numFmtId="165" fontId="25" fillId="2" borderId="20" xfId="2" applyNumberFormat="1" applyFont="1" applyFill="1" applyBorder="1" applyAlignment="1">
      <alignment horizontal="right" vertical="center"/>
    </xf>
    <xf numFmtId="165" fontId="25" fillId="2" borderId="21" xfId="2" applyNumberFormat="1" applyFont="1" applyFill="1" applyBorder="1" applyAlignment="1">
      <alignment horizontal="right" vertical="center"/>
    </xf>
    <xf numFmtId="164" fontId="22" fillId="0" borderId="17" xfId="1" applyNumberFormat="1" applyFont="1" applyBorder="1" applyAlignment="1">
      <alignment horizontal="left" vertical="center"/>
    </xf>
    <xf numFmtId="165" fontId="22" fillId="0" borderId="2" xfId="2" applyNumberFormat="1" applyFont="1" applyBorder="1" applyAlignment="1">
      <alignment horizontal="right" vertical="center"/>
    </xf>
    <xf numFmtId="165" fontId="22" fillId="0" borderId="18" xfId="2" applyNumberFormat="1" applyFont="1" applyBorder="1" applyAlignment="1">
      <alignment horizontal="right" vertical="center"/>
    </xf>
    <xf numFmtId="165" fontId="22" fillId="0" borderId="28" xfId="2" applyNumberFormat="1" applyFont="1" applyBorder="1" applyAlignment="1">
      <alignment horizontal="right"/>
    </xf>
    <xf numFmtId="165" fontId="22" fillId="0" borderId="32" xfId="2" applyNumberFormat="1" applyFont="1" applyBorder="1" applyAlignment="1">
      <alignment horizontal="right"/>
    </xf>
    <xf numFmtId="0" fontId="20" fillId="0" borderId="14" xfId="0" applyNumberFormat="1" applyFont="1" applyBorder="1" applyAlignment="1">
      <alignment readingOrder="1"/>
    </xf>
    <xf numFmtId="0" fontId="6" fillId="0" borderId="15" xfId="0" applyFont="1" applyBorder="1" applyAlignment="1">
      <alignment readingOrder="1"/>
    </xf>
    <xf numFmtId="0" fontId="20" fillId="5" borderId="14" xfId="0" applyNumberFormat="1" applyFont="1" applyFill="1" applyBorder="1" applyAlignment="1">
      <alignment readingOrder="1"/>
    </xf>
    <xf numFmtId="0" fontId="6" fillId="5" borderId="15" xfId="0" applyFont="1" applyFill="1" applyBorder="1" applyAlignment="1">
      <alignment readingOrder="1"/>
    </xf>
    <xf numFmtId="0" fontId="5" fillId="0" borderId="37" xfId="0" applyFont="1" applyBorder="1" applyAlignment="1">
      <alignment horizontal="right" wrapText="1" readingOrder="1"/>
    </xf>
    <xf numFmtId="165" fontId="5" fillId="0" borderId="38" xfId="2" applyNumberFormat="1" applyFont="1" applyBorder="1" applyAlignment="1">
      <alignment readingOrder="1"/>
    </xf>
    <xf numFmtId="165" fontId="5" fillId="0" borderId="0" xfId="2" applyNumberFormat="1" applyFont="1" applyBorder="1" applyAlignment="1">
      <alignment readingOrder="1"/>
    </xf>
    <xf numFmtId="165" fontId="5" fillId="0" borderId="39" xfId="2" applyNumberFormat="1" applyFont="1" applyBorder="1" applyAlignment="1">
      <alignment readingOrder="1"/>
    </xf>
    <xf numFmtId="0" fontId="4" fillId="3" borderId="0" xfId="0" applyNumberFormat="1" applyFont="1" applyFill="1" applyBorder="1" applyAlignment="1">
      <alignment horizontal="right" vertical="center" wrapText="1" readingOrder="1"/>
    </xf>
    <xf numFmtId="0" fontId="6" fillId="0" borderId="40" xfId="0" applyFont="1" applyBorder="1" applyAlignment="1">
      <alignment readingOrder="1"/>
    </xf>
    <xf numFmtId="165" fontId="6" fillId="0" borderId="2" xfId="2" applyNumberFormat="1" applyFont="1" applyBorder="1" applyAlignment="1">
      <alignment horizontal="right" readingOrder="1"/>
    </xf>
    <xf numFmtId="0" fontId="7" fillId="2" borderId="11" xfId="0" applyNumberFormat="1" applyFont="1" applyFill="1" applyBorder="1" applyAlignment="1">
      <alignment readingOrder="1"/>
    </xf>
    <xf numFmtId="165" fontId="7" fillId="2" borderId="11" xfId="2" applyNumberFormat="1" applyFont="1" applyFill="1" applyBorder="1" applyAlignment="1">
      <alignment horizontal="right" readingOrder="1"/>
    </xf>
    <xf numFmtId="0" fontId="2" fillId="2" borderId="11" xfId="0" applyNumberFormat="1" applyFont="1" applyFill="1" applyBorder="1" applyAlignment="1">
      <alignment readingOrder="1"/>
    </xf>
    <xf numFmtId="0" fontId="6" fillId="0" borderId="13" xfId="0" applyFont="1" applyBorder="1" applyAlignment="1">
      <alignment vertical="center" readingOrder="1"/>
    </xf>
    <xf numFmtId="0" fontId="24" fillId="3" borderId="17" xfId="0" applyNumberFormat="1" applyFont="1" applyFill="1" applyBorder="1" applyAlignment="1">
      <alignment horizontal="left" vertical="center" wrapText="1" readingOrder="1"/>
    </xf>
    <xf numFmtId="0" fontId="24" fillId="3" borderId="17" xfId="0" applyNumberFormat="1" applyFont="1" applyFill="1" applyBorder="1" applyAlignment="1">
      <alignment horizontal="right" vertical="center" readingOrder="1"/>
    </xf>
    <xf numFmtId="0" fontId="24" fillId="3" borderId="2" xfId="0" applyNumberFormat="1" applyFont="1" applyFill="1" applyBorder="1" applyAlignment="1">
      <alignment horizontal="right" vertical="center" readingOrder="1"/>
    </xf>
    <xf numFmtId="0" fontId="24" fillId="3" borderId="18" xfId="0" applyNumberFormat="1" applyFont="1" applyFill="1" applyBorder="1" applyAlignment="1">
      <alignment horizontal="right" vertical="center" wrapText="1" readingOrder="1"/>
    </xf>
    <xf numFmtId="0" fontId="28" fillId="0" borderId="42" xfId="0" applyFont="1" applyBorder="1" applyAlignment="1">
      <alignment horizontal="right" vertical="center" wrapText="1" readingOrder="1"/>
    </xf>
    <xf numFmtId="164" fontId="6" fillId="0" borderId="17" xfId="1" applyNumberFormat="1" applyFont="1" applyBorder="1" applyAlignment="1">
      <alignment horizontal="left" vertical="center" readingOrder="1"/>
    </xf>
    <xf numFmtId="164" fontId="6" fillId="0" borderId="17" xfId="1" applyNumberFormat="1" applyFont="1" applyBorder="1" applyAlignment="1">
      <alignment horizontal="right" vertical="center" readingOrder="1"/>
    </xf>
    <xf numFmtId="164" fontId="6" fillId="0" borderId="2" xfId="1" applyNumberFormat="1" applyFont="1" applyBorder="1" applyAlignment="1">
      <alignment horizontal="right" vertical="center" readingOrder="1"/>
    </xf>
    <xf numFmtId="165" fontId="6" fillId="0" borderId="18" xfId="2" applyNumberFormat="1" applyFont="1" applyBorder="1" applyAlignment="1">
      <alignment horizontal="right" vertical="center" readingOrder="1"/>
    </xf>
    <xf numFmtId="165" fontId="5" fillId="0" borderId="43" xfId="2" applyNumberFormat="1" applyFont="1" applyBorder="1" applyAlignment="1">
      <alignment vertical="center" readingOrder="1"/>
    </xf>
    <xf numFmtId="164" fontId="7" fillId="2" borderId="19" xfId="1" applyNumberFormat="1" applyFont="1" applyFill="1" applyBorder="1" applyAlignment="1">
      <alignment horizontal="left" vertical="center" readingOrder="1"/>
    </xf>
    <xf numFmtId="164" fontId="7" fillId="2" borderId="19" xfId="1" applyNumberFormat="1" applyFont="1" applyFill="1" applyBorder="1" applyAlignment="1">
      <alignment horizontal="right" vertical="center" readingOrder="1"/>
    </xf>
    <xf numFmtId="164" fontId="7" fillId="2" borderId="20" xfId="1" applyNumberFormat="1" applyFont="1" applyFill="1" applyBorder="1" applyAlignment="1">
      <alignment horizontal="right" vertical="center" readingOrder="1"/>
    </xf>
    <xf numFmtId="165" fontId="7" fillId="2" borderId="21" xfId="2" applyNumberFormat="1" applyFont="1" applyFill="1" applyBorder="1" applyAlignment="1">
      <alignment horizontal="right" vertical="center" readingOrder="1"/>
    </xf>
    <xf numFmtId="0" fontId="5" fillId="0" borderId="24" xfId="0" applyFont="1" applyBorder="1" applyAlignment="1">
      <alignment vertical="center" wrapText="1" readingOrder="1"/>
    </xf>
    <xf numFmtId="165" fontId="5" fillId="0" borderId="0" xfId="0" applyNumberFormat="1" applyFont="1" applyAlignment="1">
      <alignment vertical="center" readingOrder="1"/>
    </xf>
    <xf numFmtId="0" fontId="5" fillId="0" borderId="43" xfId="0" applyFont="1" applyBorder="1" applyAlignment="1">
      <alignment horizontal="right" wrapText="1" readingOrder="1"/>
    </xf>
    <xf numFmtId="165" fontId="5" fillId="0" borderId="43" xfId="2" applyNumberFormat="1" applyFont="1" applyBorder="1" applyAlignment="1">
      <alignment readingOrder="1"/>
    </xf>
    <xf numFmtId="165" fontId="5" fillId="0" borderId="44" xfId="0" applyNumberFormat="1" applyFont="1" applyBorder="1" applyAlignment="1">
      <alignment vertical="center" readingOrder="1"/>
    </xf>
    <xf numFmtId="0" fontId="6" fillId="0" borderId="45" xfId="0" applyFont="1" applyBorder="1"/>
    <xf numFmtId="0" fontId="6" fillId="0" borderId="46" xfId="0" applyFont="1" applyBorder="1"/>
    <xf numFmtId="0" fontId="6" fillId="0" borderId="34" xfId="0" applyFont="1" applyBorder="1"/>
    <xf numFmtId="0" fontId="6" fillId="0" borderId="35" xfId="0" applyFont="1" applyBorder="1"/>
    <xf numFmtId="0" fontId="7" fillId="10" borderId="47" xfId="0" applyNumberFormat="1" applyFont="1" applyFill="1" applyBorder="1" applyAlignment="1">
      <alignment readingOrder="1"/>
    </xf>
    <xf numFmtId="164" fontId="7" fillId="10" borderId="48" xfId="1" applyNumberFormat="1" applyFont="1" applyFill="1" applyBorder="1" applyAlignment="1">
      <alignment horizontal="right" readingOrder="1"/>
    </xf>
    <xf numFmtId="164" fontId="7" fillId="10" borderId="49" xfId="1" applyNumberFormat="1" applyFont="1" applyFill="1" applyBorder="1" applyAlignment="1">
      <alignment horizontal="right" readingOrder="1"/>
    </xf>
    <xf numFmtId="164" fontId="7" fillId="10" borderId="11" xfId="1" applyNumberFormat="1" applyFont="1" applyFill="1" applyBorder="1" applyAlignment="1">
      <alignment horizontal="right" readingOrder="1"/>
    </xf>
    <xf numFmtId="165" fontId="7" fillId="10" borderId="50" xfId="2" applyNumberFormat="1" applyFont="1" applyFill="1" applyBorder="1" applyAlignment="1">
      <alignment horizontal="right" readingOrder="1"/>
    </xf>
    <xf numFmtId="0" fontId="6" fillId="0" borderId="48" xfId="0" applyFont="1" applyBorder="1" applyAlignment="1">
      <alignment readingOrder="1"/>
    </xf>
    <xf numFmtId="0" fontId="24" fillId="3" borderId="2" xfId="0" applyNumberFormat="1" applyFont="1" applyFill="1" applyBorder="1" applyAlignment="1">
      <alignment horizontal="right" vertical="center" wrapText="1" readingOrder="1"/>
    </xf>
    <xf numFmtId="0" fontId="24" fillId="3" borderId="3" xfId="0" applyNumberFormat="1" applyFont="1" applyFill="1" applyBorder="1" applyAlignment="1">
      <alignment horizontal="right" vertical="center" wrapText="1" readingOrder="1"/>
    </xf>
    <xf numFmtId="0" fontId="6" fillId="0" borderId="0" xfId="0" applyFont="1" applyBorder="1" applyAlignment="1">
      <alignment readingOrder="1"/>
    </xf>
    <xf numFmtId="0" fontId="10" fillId="3" borderId="0" xfId="0" applyNumberFormat="1" applyFont="1" applyFill="1" applyBorder="1" applyAlignment="1">
      <alignment horizontal="right" vertical="center" wrapText="1" readingOrder="1"/>
    </xf>
    <xf numFmtId="0" fontId="22" fillId="0" borderId="55" xfId="0" applyFont="1" applyBorder="1" applyAlignment="1">
      <alignment readingOrder="1"/>
    </xf>
    <xf numFmtId="0" fontId="6" fillId="0" borderId="56" xfId="0" applyFont="1" applyBorder="1" applyAlignment="1">
      <alignment readingOrder="1"/>
    </xf>
    <xf numFmtId="164" fontId="22" fillId="0" borderId="57" xfId="1" applyNumberFormat="1" applyFont="1" applyBorder="1" applyAlignment="1">
      <alignment horizontal="right" readingOrder="1"/>
    </xf>
    <xf numFmtId="165" fontId="22" fillId="0" borderId="57" xfId="2" applyNumberFormat="1" applyFont="1" applyBorder="1" applyAlignment="1">
      <alignment horizontal="right" readingOrder="1"/>
    </xf>
    <xf numFmtId="165" fontId="22" fillId="0" borderId="58" xfId="2" applyNumberFormat="1" applyFont="1" applyBorder="1" applyAlignment="1">
      <alignment horizontal="right" readingOrder="1"/>
    </xf>
    <xf numFmtId="165" fontId="28" fillId="0" borderId="8" xfId="2" applyNumberFormat="1" applyFont="1" applyBorder="1" applyAlignment="1">
      <alignment readingOrder="1"/>
    </xf>
    <xf numFmtId="0" fontId="22" fillId="0" borderId="60" xfId="0" applyFont="1" applyBorder="1" applyAlignment="1">
      <alignment readingOrder="1"/>
    </xf>
    <xf numFmtId="0" fontId="6" fillId="0" borderId="61" xfId="0" applyFont="1" applyBorder="1" applyAlignment="1">
      <alignment readingOrder="1"/>
    </xf>
    <xf numFmtId="164" fontId="22" fillId="0" borderId="0" xfId="1" applyNumberFormat="1" applyFont="1" applyBorder="1" applyAlignment="1">
      <alignment horizontal="right" readingOrder="1"/>
    </xf>
    <xf numFmtId="165" fontId="22" fillId="0" borderId="0" xfId="2" applyNumberFormat="1" applyFont="1" applyBorder="1" applyAlignment="1">
      <alignment horizontal="right" readingOrder="1"/>
    </xf>
    <xf numFmtId="165" fontId="22" fillId="0" borderId="62" xfId="2" applyNumberFormat="1" applyFont="1" applyBorder="1" applyAlignment="1">
      <alignment horizontal="right" readingOrder="1"/>
    </xf>
    <xf numFmtId="0" fontId="6" fillId="0" borderId="63" xfId="0" applyFont="1" applyBorder="1" applyAlignment="1">
      <alignment readingOrder="1"/>
    </xf>
    <xf numFmtId="164" fontId="22" fillId="0" borderId="34" xfId="1" applyNumberFormat="1" applyFont="1" applyBorder="1" applyAlignment="1">
      <alignment horizontal="right" readingOrder="1"/>
    </xf>
    <xf numFmtId="165" fontId="22" fillId="0" borderId="34" xfId="2" applyNumberFormat="1" applyFont="1" applyBorder="1" applyAlignment="1">
      <alignment horizontal="right" readingOrder="1"/>
    </xf>
    <xf numFmtId="165" fontId="22" fillId="0" borderId="64" xfId="2" applyNumberFormat="1" applyFont="1" applyBorder="1" applyAlignment="1">
      <alignment horizontal="right" readingOrder="1"/>
    </xf>
    <xf numFmtId="0" fontId="25" fillId="2" borderId="65" xfId="0" applyNumberFormat="1" applyFont="1" applyFill="1" applyBorder="1" applyAlignment="1">
      <alignment readingOrder="1"/>
    </xf>
    <xf numFmtId="164" fontId="25" fillId="2" borderId="11" xfId="1" applyNumberFormat="1" applyFont="1" applyFill="1" applyBorder="1" applyAlignment="1">
      <alignment horizontal="right" readingOrder="1"/>
    </xf>
    <xf numFmtId="165" fontId="25" fillId="2" borderId="11" xfId="2" applyNumberFormat="1" applyFont="1" applyFill="1" applyBorder="1" applyAlignment="1">
      <alignment horizontal="right" readingOrder="1"/>
    </xf>
    <xf numFmtId="165" fontId="25" fillId="2" borderId="66" xfId="2" applyNumberFormat="1" applyFont="1" applyFill="1" applyBorder="1" applyAlignment="1">
      <alignment horizontal="right" readingOrder="1"/>
    </xf>
    <xf numFmtId="0" fontId="22" fillId="0" borderId="67" xfId="0" applyFont="1" applyBorder="1" applyAlignment="1">
      <alignment readingOrder="1"/>
    </xf>
    <xf numFmtId="164" fontId="22" fillId="0" borderId="68" xfId="1" applyNumberFormat="1" applyFont="1" applyBorder="1" applyAlignment="1">
      <alignment horizontal="right" readingOrder="1"/>
    </xf>
    <xf numFmtId="165" fontId="22" fillId="0" borderId="68" xfId="2" applyNumberFormat="1" applyFont="1" applyBorder="1" applyAlignment="1">
      <alignment horizontal="right" readingOrder="1"/>
    </xf>
    <xf numFmtId="165" fontId="22" fillId="0" borderId="69" xfId="2" applyNumberFormat="1" applyFont="1" applyBorder="1" applyAlignment="1">
      <alignment horizontal="right" readingOrder="1"/>
    </xf>
    <xf numFmtId="165" fontId="28" fillId="0" borderId="8" xfId="2" applyNumberFormat="1" applyFont="1" applyBorder="1" applyAlignment="1">
      <alignment horizontal="right" wrapText="1" readingOrder="1"/>
    </xf>
    <xf numFmtId="0" fontId="25" fillId="2" borderId="71" xfId="0" applyNumberFormat="1" applyFont="1" applyFill="1" applyBorder="1" applyAlignment="1">
      <alignment readingOrder="1"/>
    </xf>
    <xf numFmtId="0" fontId="7" fillId="2" borderId="72" xfId="0" applyNumberFormat="1" applyFont="1" applyFill="1" applyBorder="1" applyAlignment="1">
      <alignment readingOrder="1"/>
    </xf>
    <xf numFmtId="164" fontId="25" fillId="2" borderId="72" xfId="1" applyNumberFormat="1" applyFont="1" applyFill="1" applyBorder="1" applyAlignment="1">
      <alignment horizontal="right" readingOrder="1"/>
    </xf>
    <xf numFmtId="165" fontId="25" fillId="2" borderId="72" xfId="2" applyNumberFormat="1" applyFont="1" applyFill="1" applyBorder="1" applyAlignment="1">
      <alignment horizontal="right" readingOrder="1"/>
    </xf>
    <xf numFmtId="165" fontId="25" fillId="2" borderId="73" xfId="2" applyNumberFormat="1" applyFont="1" applyFill="1" applyBorder="1" applyAlignment="1">
      <alignment horizontal="right" readingOrder="1"/>
    </xf>
    <xf numFmtId="0" fontId="22" fillId="0" borderId="56" xfId="0" applyFont="1" applyBorder="1" applyAlignment="1">
      <alignment readingOrder="1"/>
    </xf>
    <xf numFmtId="0" fontId="22" fillId="0" borderId="41" xfId="0" applyFont="1" applyBorder="1" applyAlignment="1">
      <alignment readingOrder="1"/>
    </xf>
    <xf numFmtId="0" fontId="25" fillId="2" borderId="10" xfId="0" applyNumberFormat="1" applyFont="1" applyFill="1" applyBorder="1" applyAlignment="1">
      <alignment readingOrder="1"/>
    </xf>
    <xf numFmtId="0" fontId="22" fillId="0" borderId="40" xfId="0" applyFont="1" applyBorder="1" applyAlignment="1">
      <alignment readingOrder="1"/>
    </xf>
    <xf numFmtId="0" fontId="25" fillId="2" borderId="74" xfId="0" applyNumberFormat="1" applyFont="1" applyFill="1" applyBorder="1" applyAlignment="1">
      <alignment readingOrder="1"/>
    </xf>
    <xf numFmtId="0" fontId="2" fillId="2" borderId="72" xfId="0" applyNumberFormat="1" applyFont="1" applyFill="1" applyBorder="1" applyAlignment="1">
      <alignment readingOrder="1"/>
    </xf>
    <xf numFmtId="0" fontId="2" fillId="2" borderId="2" xfId="0" applyNumberFormat="1" applyFont="1" applyFill="1" applyBorder="1" applyAlignment="1">
      <alignment readingOrder="1"/>
    </xf>
    <xf numFmtId="164" fontId="25" fillId="2" borderId="2" xfId="1" applyNumberFormat="1" applyFont="1" applyFill="1" applyBorder="1" applyAlignment="1">
      <alignment horizontal="right" readingOrder="1"/>
    </xf>
    <xf numFmtId="165" fontId="25" fillId="2" borderId="2" xfId="2" applyNumberFormat="1" applyFont="1" applyFill="1" applyBorder="1" applyAlignment="1">
      <alignment horizontal="right" readingOrder="1"/>
    </xf>
    <xf numFmtId="165" fontId="25" fillId="2" borderId="75" xfId="2" applyNumberFormat="1" applyFont="1" applyFill="1" applyBorder="1" applyAlignment="1">
      <alignment horizontal="right" readingOrder="1"/>
    </xf>
    <xf numFmtId="165" fontId="28" fillId="0" borderId="8" xfId="2" applyNumberFormat="1" applyFont="1" applyBorder="1" applyAlignment="1">
      <alignment horizontal="right" readingOrder="1"/>
    </xf>
    <xf numFmtId="0" fontId="22" fillId="0" borderId="57" xfId="0" applyFont="1" applyBorder="1" applyAlignment="1">
      <alignment readingOrder="1"/>
    </xf>
    <xf numFmtId="0" fontId="22" fillId="0" borderId="45" xfId="0" applyFont="1" applyBorder="1" applyAlignment="1">
      <alignment readingOrder="1"/>
    </xf>
    <xf numFmtId="0" fontId="25" fillId="2" borderId="11" xfId="0" applyNumberFormat="1" applyFont="1" applyFill="1" applyBorder="1" applyAlignment="1">
      <alignment readingOrder="1"/>
    </xf>
    <xf numFmtId="0" fontId="22" fillId="0" borderId="68" xfId="0" applyFont="1" applyBorder="1" applyAlignment="1">
      <alignment readingOrder="1"/>
    </xf>
    <xf numFmtId="0" fontId="25" fillId="2" borderId="72" xfId="0" applyNumberFormat="1" applyFont="1" applyFill="1" applyBorder="1" applyAlignment="1">
      <alignment readingOrder="1"/>
    </xf>
    <xf numFmtId="0" fontId="5" fillId="0" borderId="76" xfId="0" applyFont="1" applyBorder="1" applyAlignment="1">
      <alignment horizontal="right" wrapText="1" readingOrder="1"/>
    </xf>
    <xf numFmtId="0" fontId="22" fillId="0" borderId="1" xfId="0" applyNumberFormat="1" applyFont="1" applyBorder="1" applyAlignment="1">
      <alignment readingOrder="1"/>
    </xf>
    <xf numFmtId="165" fontId="6" fillId="0" borderId="17" xfId="2" applyNumberFormat="1" applyFont="1" applyBorder="1" applyAlignment="1">
      <alignment horizontal="right" readingOrder="1"/>
    </xf>
    <xf numFmtId="165" fontId="5" fillId="0" borderId="77" xfId="2" applyNumberFormat="1" applyFont="1" applyBorder="1" applyAlignment="1">
      <alignment readingOrder="1"/>
    </xf>
    <xf numFmtId="9" fontId="5" fillId="0" borderId="78" xfId="2" applyFont="1" applyBorder="1" applyAlignment="1">
      <alignment readingOrder="1"/>
    </xf>
    <xf numFmtId="165" fontId="7" fillId="2" borderId="49" xfId="2" applyNumberFormat="1" applyFont="1" applyFill="1" applyBorder="1" applyAlignment="1">
      <alignment horizontal="right" readingOrder="1"/>
    </xf>
    <xf numFmtId="165" fontId="7" fillId="2" borderId="50" xfId="2" applyNumberFormat="1" applyFont="1" applyFill="1" applyBorder="1" applyAlignment="1">
      <alignment horizontal="right" readingOrder="1"/>
    </xf>
    <xf numFmtId="165" fontId="8" fillId="0" borderId="79" xfId="0" applyNumberFormat="1" applyFont="1" applyBorder="1" applyAlignment="1">
      <alignment readingOrder="1"/>
    </xf>
    <xf numFmtId="0" fontId="24" fillId="3" borderId="0" xfId="0" applyNumberFormat="1" applyFont="1" applyFill="1" applyBorder="1" applyAlignment="1">
      <alignment horizontal="right" vertical="center" wrapText="1" readingOrder="1"/>
    </xf>
    <xf numFmtId="0" fontId="29" fillId="3" borderId="0" xfId="0" applyNumberFormat="1" applyFont="1" applyFill="1" applyBorder="1" applyAlignment="1">
      <alignment horizontal="right" vertical="center" wrapText="1" readingOrder="1"/>
    </xf>
    <xf numFmtId="0" fontId="5" fillId="0" borderId="80" xfId="0" applyNumberFormat="1" applyFont="1" applyFill="1" applyBorder="1" applyAlignment="1">
      <alignment horizontal="right" vertical="center" wrapText="1"/>
    </xf>
    <xf numFmtId="164" fontId="6" fillId="0" borderId="82" xfId="1" applyNumberFormat="1" applyFont="1" applyBorder="1" applyAlignment="1">
      <alignment horizontal="left" readingOrder="1"/>
    </xf>
    <xf numFmtId="168" fontId="22" fillId="0" borderId="83" xfId="1" applyNumberFormat="1" applyFont="1" applyBorder="1" applyAlignment="1">
      <alignment horizontal="right" readingOrder="1"/>
    </xf>
    <xf numFmtId="168" fontId="22" fillId="0" borderId="83" xfId="2" applyNumberFormat="1" applyFont="1" applyBorder="1" applyAlignment="1">
      <alignment horizontal="right" readingOrder="1"/>
    </xf>
    <xf numFmtId="168" fontId="22" fillId="0" borderId="84" xfId="2" applyNumberFormat="1" applyFont="1" applyBorder="1" applyAlignment="1">
      <alignment horizontal="right" readingOrder="1"/>
    </xf>
    <xf numFmtId="0" fontId="5" fillId="0" borderId="85" xfId="0" applyFont="1" applyBorder="1"/>
    <xf numFmtId="164" fontId="6" fillId="0" borderId="31" xfId="1" applyNumberFormat="1" applyFont="1" applyBorder="1" applyAlignment="1">
      <alignment horizontal="left" readingOrder="1"/>
    </xf>
    <xf numFmtId="168" fontId="22" fillId="0" borderId="0" xfId="1" applyNumberFormat="1" applyFont="1" applyBorder="1" applyAlignment="1">
      <alignment horizontal="right" readingOrder="1"/>
    </xf>
    <xf numFmtId="168" fontId="22" fillId="0" borderId="0" xfId="2" applyNumberFormat="1" applyFont="1" applyBorder="1" applyAlignment="1">
      <alignment horizontal="right" readingOrder="1"/>
    </xf>
    <xf numFmtId="168" fontId="22" fillId="0" borderId="87" xfId="2" applyNumberFormat="1" applyFont="1" applyBorder="1" applyAlignment="1">
      <alignment horizontal="right" readingOrder="1"/>
    </xf>
    <xf numFmtId="0" fontId="5" fillId="0" borderId="88" xfId="0" applyFont="1" applyBorder="1"/>
    <xf numFmtId="164" fontId="5" fillId="0" borderId="31" xfId="1" applyNumberFormat="1" applyFont="1" applyBorder="1" applyAlignment="1">
      <alignment horizontal="left" readingOrder="1"/>
    </xf>
    <xf numFmtId="168" fontId="28" fillId="0" borderId="0" xfId="1" applyNumberFormat="1" applyFont="1" applyBorder="1" applyAlignment="1">
      <alignment horizontal="right" readingOrder="1"/>
    </xf>
    <xf numFmtId="168" fontId="28" fillId="0" borderId="0" xfId="2" applyNumberFormat="1" applyFont="1" applyBorder="1" applyAlignment="1">
      <alignment horizontal="right" readingOrder="1"/>
    </xf>
    <xf numFmtId="168" fontId="28" fillId="0" borderId="87" xfId="2" applyNumberFormat="1" applyFont="1" applyBorder="1" applyAlignment="1">
      <alignment horizontal="right" readingOrder="1"/>
    </xf>
    <xf numFmtId="164" fontId="6" fillId="5" borderId="90" xfId="1" applyNumberFormat="1" applyFont="1" applyFill="1" applyBorder="1" applyAlignment="1">
      <alignment horizontal="left" readingOrder="1"/>
    </xf>
    <xf numFmtId="168" fontId="22" fillId="5" borderId="91" xfId="1" applyNumberFormat="1" applyFont="1" applyFill="1" applyBorder="1" applyAlignment="1">
      <alignment horizontal="right" readingOrder="1"/>
    </xf>
    <xf numFmtId="168" fontId="22" fillId="5" borderId="91" xfId="2" applyNumberFormat="1" applyFont="1" applyFill="1" applyBorder="1" applyAlignment="1">
      <alignment horizontal="right" readingOrder="1"/>
    </xf>
    <xf numFmtId="168" fontId="22" fillId="5" borderId="92" xfId="2" applyNumberFormat="1" applyFont="1" applyFill="1" applyBorder="1" applyAlignment="1">
      <alignment horizontal="right" readingOrder="1"/>
    </xf>
    <xf numFmtId="0" fontId="5" fillId="0" borderId="93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31" fillId="0" borderId="94" xfId="0" applyFont="1" applyBorder="1" applyAlignment="1">
      <alignment horizontal="center"/>
    </xf>
    <xf numFmtId="0" fontId="32" fillId="0" borderId="94" xfId="0" applyFont="1" applyBorder="1" applyAlignment="1">
      <alignment horizontal="center" wrapText="1"/>
    </xf>
    <xf numFmtId="0" fontId="4" fillId="3" borderId="0" xfId="0" applyNumberFormat="1" applyFont="1" applyFill="1" applyBorder="1" applyAlignment="1">
      <alignment horizontal="right" vertical="center" wrapText="1"/>
    </xf>
    <xf numFmtId="0" fontId="5" fillId="0" borderId="95" xfId="0" applyNumberFormat="1" applyFont="1" applyFill="1" applyBorder="1" applyAlignment="1">
      <alignment horizontal="right" vertical="center" wrapText="1"/>
    </xf>
    <xf numFmtId="0" fontId="6" fillId="0" borderId="97" xfId="0" applyFont="1" applyBorder="1" applyAlignment="1">
      <alignment horizontal="left"/>
    </xf>
    <xf numFmtId="0" fontId="31" fillId="0" borderId="98" xfId="0" applyFont="1" applyBorder="1" applyAlignment="1">
      <alignment horizontal="center"/>
    </xf>
    <xf numFmtId="168" fontId="6" fillId="0" borderId="2" xfId="1" applyNumberFormat="1" applyFont="1" applyBorder="1" applyAlignment="1">
      <alignment horizontal="right" readingOrder="2"/>
    </xf>
    <xf numFmtId="168" fontId="6" fillId="0" borderId="2" xfId="2" applyNumberFormat="1" applyFont="1" applyBorder="1" applyAlignment="1">
      <alignment horizontal="right" readingOrder="2"/>
    </xf>
    <xf numFmtId="168" fontId="6" fillId="0" borderId="3" xfId="2" applyNumberFormat="1" applyFont="1" applyBorder="1" applyAlignment="1">
      <alignment horizontal="right" readingOrder="2"/>
    </xf>
    <xf numFmtId="0" fontId="5" fillId="0" borderId="99" xfId="0" applyFont="1" applyBorder="1"/>
    <xf numFmtId="0" fontId="6" fillId="0" borderId="61" xfId="0" applyFont="1" applyBorder="1" applyAlignment="1">
      <alignment horizontal="left"/>
    </xf>
    <xf numFmtId="0" fontId="31" fillId="0" borderId="101" xfId="0" applyFont="1" applyBorder="1" applyAlignment="1">
      <alignment horizontal="center"/>
    </xf>
    <xf numFmtId="168" fontId="6" fillId="0" borderId="0" xfId="1" applyNumberFormat="1" applyFont="1" applyBorder="1" applyAlignment="1">
      <alignment horizontal="right" readingOrder="2"/>
    </xf>
    <xf numFmtId="168" fontId="6" fillId="0" borderId="0" xfId="2" applyNumberFormat="1" applyFont="1" applyBorder="1" applyAlignment="1">
      <alignment horizontal="right" readingOrder="2"/>
    </xf>
    <xf numFmtId="168" fontId="6" fillId="0" borderId="102" xfId="2" applyNumberFormat="1" applyFont="1" applyBorder="1" applyAlignment="1">
      <alignment horizontal="right" readingOrder="2"/>
    </xf>
    <xf numFmtId="0" fontId="6" fillId="0" borderId="103" xfId="0" applyFont="1" applyBorder="1"/>
    <xf numFmtId="0" fontId="7" fillId="2" borderId="104" xfId="0" applyNumberFormat="1" applyFont="1" applyFill="1" applyBorder="1"/>
    <xf numFmtId="0" fontId="7" fillId="2" borderId="34" xfId="0" applyNumberFormat="1" applyFont="1" applyFill="1" applyBorder="1" applyAlignment="1">
      <alignment horizontal="left"/>
    </xf>
    <xf numFmtId="0" fontId="33" fillId="2" borderId="105" xfId="0" applyNumberFormat="1" applyFont="1" applyFill="1" applyBorder="1" applyAlignment="1">
      <alignment horizontal="center"/>
    </xf>
    <xf numFmtId="168" fontId="7" fillId="2" borderId="34" xfId="1" applyNumberFormat="1" applyFont="1" applyFill="1" applyBorder="1" applyAlignment="1">
      <alignment horizontal="right" readingOrder="2"/>
    </xf>
    <xf numFmtId="168" fontId="7" fillId="2" borderId="106" xfId="1" applyNumberFormat="1" applyFont="1" applyFill="1" applyBorder="1" applyAlignment="1">
      <alignment horizontal="right" readingOrder="2"/>
    </xf>
    <xf numFmtId="0" fontId="34" fillId="0" borderId="61" xfId="0" applyFont="1" applyBorder="1" applyAlignment="1">
      <alignment horizontal="left"/>
    </xf>
    <xf numFmtId="0" fontId="34" fillId="0" borderId="101" xfId="0" applyFont="1" applyBorder="1" applyAlignment="1">
      <alignment horizontal="center"/>
    </xf>
    <xf numFmtId="168" fontId="34" fillId="0" borderId="0" xfId="1" applyNumberFormat="1" applyFont="1" applyBorder="1" applyAlignment="1">
      <alignment horizontal="right" readingOrder="2"/>
    </xf>
    <xf numFmtId="168" fontId="34" fillId="0" borderId="0" xfId="2" applyNumberFormat="1" applyFont="1" applyBorder="1" applyAlignment="1">
      <alignment horizontal="right" readingOrder="2"/>
    </xf>
    <xf numFmtId="168" fontId="34" fillId="0" borderId="102" xfId="2" applyNumberFormat="1" applyFont="1" applyBorder="1" applyAlignment="1">
      <alignment horizontal="right" readingOrder="2"/>
    </xf>
    <xf numFmtId="0" fontId="16" fillId="5" borderId="61" xfId="0" applyFont="1" applyFill="1" applyBorder="1" applyAlignment="1">
      <alignment horizontal="left"/>
    </xf>
    <xf numFmtId="0" fontId="19" fillId="5" borderId="101" xfId="0" applyFont="1" applyFill="1" applyBorder="1" applyAlignment="1">
      <alignment horizontal="center"/>
    </xf>
    <xf numFmtId="168" fontId="16" fillId="5" borderId="0" xfId="1" applyNumberFormat="1" applyFont="1" applyFill="1" applyBorder="1" applyAlignment="1">
      <alignment horizontal="right" readingOrder="2"/>
    </xf>
    <xf numFmtId="168" fontId="16" fillId="5" borderId="102" xfId="1" applyNumberFormat="1" applyFont="1" applyFill="1" applyBorder="1" applyAlignment="1">
      <alignment horizontal="right" readingOrder="2"/>
    </xf>
    <xf numFmtId="168" fontId="7" fillId="2" borderId="34" xfId="2" applyNumberFormat="1" applyFont="1" applyFill="1" applyBorder="1" applyAlignment="1">
      <alignment horizontal="right" readingOrder="2"/>
    </xf>
    <xf numFmtId="168" fontId="7" fillId="2" borderId="106" xfId="2" applyNumberFormat="1" applyFont="1" applyFill="1" applyBorder="1" applyAlignment="1">
      <alignment horizontal="right" readingOrder="2"/>
    </xf>
    <xf numFmtId="0" fontId="7" fillId="11" borderId="10" xfId="0" applyNumberFormat="1" applyFont="1" applyFill="1" applyBorder="1"/>
    <xf numFmtId="0" fontId="7" fillId="11" borderId="11" xfId="0" applyNumberFormat="1" applyFont="1" applyFill="1" applyBorder="1" applyAlignment="1">
      <alignment horizontal="left"/>
    </xf>
    <xf numFmtId="0" fontId="33" fillId="11" borderId="107" xfId="0" applyNumberFormat="1" applyFont="1" applyFill="1" applyBorder="1" applyAlignment="1">
      <alignment horizontal="center"/>
    </xf>
    <xf numFmtId="168" fontId="7" fillId="11" borderId="11" xfId="1" applyNumberFormat="1" applyFont="1" applyFill="1" applyBorder="1" applyAlignment="1">
      <alignment horizontal="right" readingOrder="2"/>
    </xf>
    <xf numFmtId="168" fontId="7" fillId="11" borderId="12" xfId="1" applyNumberFormat="1" applyFont="1" applyFill="1" applyBorder="1" applyAlignment="1">
      <alignment horizontal="right" readingOrder="2"/>
    </xf>
    <xf numFmtId="0" fontId="5" fillId="0" borderId="108" xfId="0" applyFont="1" applyBorder="1"/>
    <xf numFmtId="0" fontId="5" fillId="0" borderId="109" xfId="0" applyFont="1" applyBorder="1"/>
    <xf numFmtId="0" fontId="24" fillId="3" borderId="0" xfId="0" applyNumberFormat="1" applyFont="1" applyFill="1" applyBorder="1" applyAlignment="1">
      <alignment horizontal="right" vertical="center" wrapText="1"/>
    </xf>
    <xf numFmtId="168" fontId="22" fillId="0" borderId="110" xfId="1" applyNumberFormat="1" applyFont="1" applyBorder="1" applyAlignment="1">
      <alignment horizontal="right" readingOrder="1"/>
    </xf>
    <xf numFmtId="168" fontId="22" fillId="0" borderId="112" xfId="1" applyNumberFormat="1" applyFont="1" applyBorder="1" applyAlignment="1">
      <alignment horizontal="right" readingOrder="1"/>
    </xf>
    <xf numFmtId="0" fontId="6" fillId="0" borderId="113" xfId="0" applyFont="1" applyBorder="1" applyAlignment="1">
      <alignment readingOrder="1"/>
    </xf>
    <xf numFmtId="0" fontId="6" fillId="0" borderId="114" xfId="0" applyFont="1" applyBorder="1" applyAlignment="1">
      <alignment readingOrder="1"/>
    </xf>
    <xf numFmtId="168" fontId="22" fillId="0" borderId="115" xfId="1" applyNumberFormat="1" applyFont="1" applyBorder="1" applyAlignment="1">
      <alignment horizontal="right" readingOrder="1"/>
    </xf>
    <xf numFmtId="168" fontId="22" fillId="0" borderId="116" xfId="1" applyNumberFormat="1" applyFont="1" applyBorder="1" applyAlignment="1">
      <alignment horizontal="right" readingOrder="1"/>
    </xf>
    <xf numFmtId="164" fontId="6" fillId="0" borderId="117" xfId="1" applyNumberFormat="1" applyFont="1" applyBorder="1" applyAlignment="1">
      <alignment horizontal="left" readingOrder="1"/>
    </xf>
    <xf numFmtId="168" fontId="22" fillId="0" borderId="118" xfId="1" applyNumberFormat="1" applyFont="1" applyBorder="1" applyAlignment="1">
      <alignment horizontal="right" readingOrder="1"/>
    </xf>
    <xf numFmtId="168" fontId="22" fillId="0" borderId="119" xfId="1" applyNumberFormat="1" applyFont="1" applyBorder="1" applyAlignment="1">
      <alignment horizontal="right" readingOrder="1"/>
    </xf>
    <xf numFmtId="0" fontId="37" fillId="0" borderId="0" xfId="0" applyFont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10" fontId="36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39" fillId="0" borderId="0" xfId="0" applyFont="1"/>
    <xf numFmtId="0" fontId="28" fillId="0" borderId="0" xfId="0" applyFont="1"/>
    <xf numFmtId="0" fontId="28" fillId="0" borderId="0" xfId="6"/>
    <xf numFmtId="0" fontId="40" fillId="0" borderId="0" xfId="5"/>
    <xf numFmtId="0" fontId="4" fillId="3" borderId="2" xfId="0" applyNumberFormat="1" applyFont="1" applyFill="1" applyBorder="1" applyAlignment="1">
      <alignment vertical="center" wrapText="1" readingOrder="1"/>
    </xf>
    <xf numFmtId="9" fontId="6" fillId="0" borderId="3" xfId="2" applyNumberFormat="1" applyFont="1" applyBorder="1" applyAlignment="1">
      <alignment horizontal="right" readingOrder="1"/>
    </xf>
    <xf numFmtId="0" fontId="6" fillId="0" borderId="10" xfId="0" applyNumberFormat="1" applyFont="1" applyBorder="1" applyAlignment="1">
      <alignment readingOrder="1"/>
    </xf>
    <xf numFmtId="164" fontId="6" fillId="0" borderId="11" xfId="1" applyNumberFormat="1" applyFont="1" applyBorder="1" applyAlignment="1">
      <alignment horizontal="right" readingOrder="1"/>
    </xf>
    <xf numFmtId="9" fontId="6" fillId="0" borderId="12" xfId="2" applyNumberFormat="1" applyFont="1" applyBorder="1" applyAlignment="1">
      <alignment horizontal="right" readingOrder="1"/>
    </xf>
    <xf numFmtId="0" fontId="5" fillId="0" borderId="2" xfId="0" applyNumberFormat="1" applyFont="1" applyBorder="1" applyAlignment="1">
      <alignment horizontal="left" readingOrder="1"/>
    </xf>
    <xf numFmtId="0" fontId="5" fillId="0" borderId="11" xfId="0" applyNumberFormat="1" applyFont="1" applyBorder="1" applyAlignment="1">
      <alignment horizontal="left" readingOrder="1"/>
    </xf>
    <xf numFmtId="164" fontId="6" fillId="0" borderId="120" xfId="1" applyNumberFormat="1" applyFont="1" applyBorder="1" applyAlignment="1">
      <alignment horizontal="right" readingOrder="1"/>
    </xf>
    <xf numFmtId="164" fontId="7" fillId="2" borderId="121" xfId="1" applyNumberFormat="1" applyFont="1" applyFill="1" applyBorder="1" applyAlignment="1">
      <alignment horizontal="right" readingOrder="1"/>
    </xf>
    <xf numFmtId="0" fontId="4" fillId="3" borderId="17" xfId="0" applyNumberFormat="1" applyFont="1" applyFill="1" applyBorder="1" applyAlignment="1">
      <alignment horizontal="right" vertical="center" wrapText="1" readingOrder="1"/>
    </xf>
    <xf numFmtId="0" fontId="4" fillId="3" borderId="120" xfId="0" applyNumberFormat="1" applyFont="1" applyFill="1" applyBorder="1" applyAlignment="1">
      <alignment horizontal="right" vertical="center" wrapText="1" readingOrder="1"/>
    </xf>
    <xf numFmtId="0" fontId="15" fillId="12" borderId="0" xfId="0" applyFont="1" applyFill="1" applyAlignment="1">
      <alignment horizontal="justify" vertical="center"/>
    </xf>
    <xf numFmtId="0" fontId="6" fillId="0" borderId="0" xfId="0" applyFont="1"/>
    <xf numFmtId="0" fontId="9" fillId="0" borderId="0" xfId="0" applyFont="1" applyAlignment="1">
      <alignment horizontal="left" vertical="top"/>
    </xf>
    <xf numFmtId="0" fontId="40" fillId="0" borderId="0" xfId="5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2" applyNumberFormat="1" applyFont="1"/>
    <xf numFmtId="0" fontId="0" fillId="0" borderId="0" xfId="0"/>
    <xf numFmtId="9" fontId="6" fillId="0" borderId="2" xfId="2" applyFont="1" applyBorder="1" applyAlignment="1">
      <alignment horizontal="right" readingOrder="1"/>
    </xf>
    <xf numFmtId="9" fontId="6" fillId="0" borderId="11" xfId="2" applyNumberFormat="1" applyFont="1" applyBorder="1" applyAlignment="1">
      <alignment horizontal="right" readingOrder="1"/>
    </xf>
    <xf numFmtId="0" fontId="28" fillId="0" borderId="0" xfId="0" applyFont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6" fillId="43" borderId="0" xfId="0" applyFont="1" applyFill="1" applyBorder="1" applyAlignment="1">
      <alignment horizontal="center" vertical="center" wrapText="1"/>
    </xf>
    <xf numFmtId="0" fontId="25" fillId="44" borderId="0" xfId="0" applyFont="1" applyFill="1" applyBorder="1"/>
    <xf numFmtId="0" fontId="25" fillId="44" borderId="0" xfId="0" applyNumberFormat="1" applyFont="1" applyFill="1" applyBorder="1"/>
    <xf numFmtId="165" fontId="25" fillId="44" borderId="0" xfId="0" applyNumberFormat="1" applyFont="1" applyFill="1" applyBorder="1"/>
    <xf numFmtId="0" fontId="56" fillId="0" borderId="0" xfId="0" applyFont="1" applyBorder="1" applyAlignment="1">
      <alignment horizontal="center" vertical="center"/>
    </xf>
    <xf numFmtId="0" fontId="25" fillId="44" borderId="0" xfId="0" applyFont="1" applyFill="1" applyBorder="1" applyAlignment="1">
      <alignment horizontal="center"/>
    </xf>
    <xf numFmtId="0" fontId="56" fillId="43" borderId="0" xfId="0" applyFont="1" applyFill="1" applyBorder="1" applyAlignment="1">
      <alignment horizontal="center" vertical="center" wrapText="1"/>
    </xf>
    <xf numFmtId="0" fontId="57" fillId="43" borderId="0" xfId="0" applyNumberFormat="1" applyFont="1" applyFill="1" applyBorder="1" applyAlignment="1">
      <alignment vertical="center"/>
    </xf>
    <xf numFmtId="165" fontId="57" fillId="43" borderId="0" xfId="0" applyNumberFormat="1" applyFont="1" applyFill="1" applyBorder="1" applyAlignment="1">
      <alignment vertical="center"/>
    </xf>
    <xf numFmtId="0" fontId="57" fillId="43" borderId="0" xfId="0" applyFont="1" applyFill="1" applyBorder="1" applyAlignment="1">
      <alignment vertical="center"/>
    </xf>
    <xf numFmtId="0" fontId="57" fillId="43" borderId="0" xfId="0" applyFont="1" applyFill="1" applyBorder="1" applyAlignment="1">
      <alignment horizontal="center" vertical="center"/>
    </xf>
    <xf numFmtId="0" fontId="56" fillId="43" borderId="131" xfId="0" applyFont="1" applyFill="1" applyBorder="1" applyAlignment="1">
      <alignment vertical="center"/>
    </xf>
    <xf numFmtId="0" fontId="57" fillId="43" borderId="131" xfId="0" applyFont="1" applyFill="1" applyBorder="1" applyAlignment="1">
      <alignment vertical="center"/>
    </xf>
    <xf numFmtId="0" fontId="57" fillId="43" borderId="131" xfId="0" applyFont="1" applyFill="1" applyBorder="1" applyAlignment="1">
      <alignment horizontal="center" vertical="center"/>
    </xf>
    <xf numFmtId="0" fontId="57" fillId="43" borderId="131" xfId="0" applyNumberFormat="1" applyFont="1" applyFill="1" applyBorder="1" applyAlignment="1">
      <alignment vertical="center"/>
    </xf>
    <xf numFmtId="165" fontId="57" fillId="43" borderId="131" xfId="0" applyNumberFormat="1" applyFont="1" applyFill="1" applyBorder="1" applyAlignment="1">
      <alignment vertical="center"/>
    </xf>
    <xf numFmtId="0" fontId="56" fillId="43" borderId="0" xfId="0" applyFont="1" applyFill="1" applyBorder="1" applyAlignment="1">
      <alignment vertical="center"/>
    </xf>
    <xf numFmtId="0" fontId="25" fillId="44" borderId="0" xfId="0" applyFont="1" applyFill="1" applyBorder="1" applyAlignment="1">
      <alignment vertical="center"/>
    </xf>
    <xf numFmtId="0" fontId="25" fillId="44" borderId="13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6" fillId="43" borderId="0" xfId="0" applyFont="1" applyFill="1" applyBorder="1" applyAlignment="1">
      <alignment horizontal="center" vertical="center" wrapText="1"/>
    </xf>
    <xf numFmtId="0" fontId="25" fillId="44" borderId="0" xfId="0" applyFont="1" applyFill="1" applyBorder="1"/>
    <xf numFmtId="0" fontId="25" fillId="44" borderId="0" xfId="0" applyNumberFormat="1" applyFont="1" applyFill="1" applyBorder="1"/>
    <xf numFmtId="165" fontId="25" fillId="44" borderId="0" xfId="0" applyNumberFormat="1" applyFont="1" applyFill="1" applyBorder="1"/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 wrapText="1"/>
    </xf>
    <xf numFmtId="0" fontId="57" fillId="0" borderId="0" xfId="0" applyFont="1" applyBorder="1" applyAlignment="1">
      <alignment vertical="center"/>
    </xf>
    <xf numFmtId="0" fontId="57" fillId="0" borderId="0" xfId="0" applyNumberFormat="1" applyFont="1" applyBorder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25" fillId="44" borderId="0" xfId="0" applyFont="1" applyFill="1" applyBorder="1" applyAlignment="1">
      <alignment horizontal="center"/>
    </xf>
    <xf numFmtId="0" fontId="56" fillId="43" borderId="0" xfId="0" applyFont="1" applyFill="1" applyBorder="1" applyAlignment="1">
      <alignment horizontal="center" vertical="center" wrapText="1"/>
    </xf>
    <xf numFmtId="165" fontId="57" fillId="0" borderId="0" xfId="0" applyNumberFormat="1" applyFont="1" applyBorder="1" applyAlignment="1">
      <alignment horizontal="right" vertical="center"/>
    </xf>
    <xf numFmtId="0" fontId="56" fillId="43" borderId="0" xfId="0" applyFont="1" applyFill="1" applyAlignment="1">
      <alignment vertical="center"/>
    </xf>
    <xf numFmtId="0" fontId="57" fillId="43" borderId="0" xfId="0" applyNumberFormat="1" applyFont="1" applyFill="1" applyBorder="1" applyAlignment="1">
      <alignment vertical="center"/>
    </xf>
    <xf numFmtId="165" fontId="57" fillId="43" borderId="0" xfId="0" applyNumberFormat="1" applyFont="1" applyFill="1" applyBorder="1" applyAlignment="1">
      <alignment vertical="center"/>
    </xf>
    <xf numFmtId="0" fontId="57" fillId="43" borderId="0" xfId="0" applyFont="1" applyFill="1" applyBorder="1" applyAlignment="1">
      <alignment vertical="center"/>
    </xf>
    <xf numFmtId="0" fontId="57" fillId="4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6" fillId="43" borderId="0" xfId="0" applyFont="1" applyFill="1" applyBorder="1" applyAlignment="1">
      <alignment horizontal="center" vertical="center" wrapText="1"/>
    </xf>
    <xf numFmtId="0" fontId="25" fillId="44" borderId="0" xfId="0" applyFont="1" applyFill="1" applyBorder="1"/>
    <xf numFmtId="0" fontId="25" fillId="44" borderId="0" xfId="0" applyNumberFormat="1" applyFont="1" applyFill="1" applyBorder="1"/>
    <xf numFmtId="165" fontId="25" fillId="44" borderId="0" xfId="0" applyNumberFormat="1" applyFont="1" applyFill="1" applyBorder="1"/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 wrapText="1"/>
    </xf>
    <xf numFmtId="0" fontId="57" fillId="0" borderId="0" xfId="0" applyFont="1" applyBorder="1" applyAlignment="1">
      <alignment vertical="center"/>
    </xf>
    <xf numFmtId="0" fontId="57" fillId="0" borderId="0" xfId="0" applyNumberFormat="1" applyFont="1" applyBorder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25" fillId="44" borderId="0" xfId="0" applyFont="1" applyFill="1" applyBorder="1" applyAlignment="1">
      <alignment horizontal="center"/>
    </xf>
    <xf numFmtId="0" fontId="56" fillId="43" borderId="0" xfId="0" applyFont="1" applyFill="1" applyBorder="1" applyAlignment="1">
      <alignment horizontal="center" vertical="center" wrapText="1"/>
    </xf>
    <xf numFmtId="165" fontId="57" fillId="0" borderId="0" xfId="0" applyNumberFormat="1" applyFont="1" applyBorder="1" applyAlignment="1">
      <alignment horizontal="right" vertical="center"/>
    </xf>
    <xf numFmtId="0" fontId="56" fillId="43" borderId="0" xfId="0" applyFont="1" applyFill="1" applyAlignment="1">
      <alignment vertical="center"/>
    </xf>
    <xf numFmtId="0" fontId="57" fillId="43" borderId="0" xfId="0" applyNumberFormat="1" applyFont="1" applyFill="1" applyBorder="1" applyAlignment="1">
      <alignment vertical="center"/>
    </xf>
    <xf numFmtId="165" fontId="57" fillId="43" borderId="0" xfId="0" applyNumberFormat="1" applyFont="1" applyFill="1" applyBorder="1" applyAlignment="1">
      <alignment vertical="center"/>
    </xf>
    <xf numFmtId="0" fontId="57" fillId="43" borderId="0" xfId="0" applyFont="1" applyFill="1" applyBorder="1" applyAlignment="1">
      <alignment vertical="center"/>
    </xf>
    <xf numFmtId="0" fontId="57" fillId="4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6" fillId="43" borderId="0" xfId="0" applyFont="1" applyFill="1" applyBorder="1" applyAlignment="1">
      <alignment horizontal="center" vertical="center" wrapText="1"/>
    </xf>
    <xf numFmtId="0" fontId="25" fillId="44" borderId="0" xfId="0" applyFont="1" applyFill="1" applyBorder="1"/>
    <xf numFmtId="0" fontId="25" fillId="44" borderId="0" xfId="0" applyNumberFormat="1" applyFont="1" applyFill="1" applyBorder="1"/>
    <xf numFmtId="165" fontId="25" fillId="44" borderId="0" xfId="0" applyNumberFormat="1" applyFont="1" applyFill="1" applyBorder="1"/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 wrapText="1"/>
    </xf>
    <xf numFmtId="0" fontId="57" fillId="0" borderId="0" xfId="0" applyFont="1" applyBorder="1" applyAlignment="1">
      <alignment vertical="center"/>
    </xf>
    <xf numFmtId="0" fontId="57" fillId="0" borderId="0" xfId="0" applyNumberFormat="1" applyFont="1" applyBorder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25" fillId="44" borderId="0" xfId="0" applyFont="1" applyFill="1" applyBorder="1" applyAlignment="1">
      <alignment horizontal="center"/>
    </xf>
    <xf numFmtId="0" fontId="56" fillId="43" borderId="0" xfId="0" applyFont="1" applyFill="1" applyBorder="1" applyAlignment="1">
      <alignment horizontal="center" vertical="center" wrapText="1"/>
    </xf>
    <xf numFmtId="165" fontId="57" fillId="0" borderId="0" xfId="0" applyNumberFormat="1" applyFont="1" applyBorder="1" applyAlignment="1">
      <alignment horizontal="right" vertical="center"/>
    </xf>
    <xf numFmtId="0" fontId="56" fillId="43" borderId="0" xfId="0" applyFont="1" applyFill="1" applyAlignment="1">
      <alignment vertical="center"/>
    </xf>
    <xf numFmtId="0" fontId="57" fillId="43" borderId="0" xfId="0" applyNumberFormat="1" applyFont="1" applyFill="1" applyBorder="1" applyAlignment="1">
      <alignment vertical="center"/>
    </xf>
    <xf numFmtId="165" fontId="57" fillId="43" borderId="0" xfId="0" applyNumberFormat="1" applyFont="1" applyFill="1" applyBorder="1" applyAlignment="1">
      <alignment vertical="center"/>
    </xf>
    <xf numFmtId="0" fontId="57" fillId="43" borderId="0" xfId="0" applyFont="1" applyFill="1" applyBorder="1" applyAlignment="1">
      <alignment vertical="center"/>
    </xf>
    <xf numFmtId="0" fontId="57" fillId="4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6" fillId="43" borderId="0" xfId="0" applyFont="1" applyFill="1" applyBorder="1" applyAlignment="1">
      <alignment horizontal="center" vertical="center" wrapText="1"/>
    </xf>
    <xf numFmtId="0" fontId="25" fillId="44" borderId="0" xfId="0" applyFont="1" applyFill="1" applyBorder="1"/>
    <xf numFmtId="0" fontId="25" fillId="44" borderId="0" xfId="0" applyNumberFormat="1" applyFont="1" applyFill="1" applyBorder="1"/>
    <xf numFmtId="165" fontId="25" fillId="44" borderId="0" xfId="0" applyNumberFormat="1" applyFont="1" applyFill="1" applyBorder="1"/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 wrapText="1"/>
    </xf>
    <xf numFmtId="0" fontId="57" fillId="0" borderId="0" xfId="0" applyFont="1" applyBorder="1" applyAlignment="1">
      <alignment vertical="center"/>
    </xf>
    <xf numFmtId="0" fontId="57" fillId="0" borderId="0" xfId="0" applyNumberFormat="1" applyFont="1" applyBorder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25" fillId="44" borderId="0" xfId="0" applyFont="1" applyFill="1" applyBorder="1" applyAlignment="1">
      <alignment horizontal="center"/>
    </xf>
    <xf numFmtId="0" fontId="56" fillId="43" borderId="0" xfId="0" applyFont="1" applyFill="1" applyBorder="1" applyAlignment="1">
      <alignment horizontal="center" vertical="center" wrapText="1"/>
    </xf>
    <xf numFmtId="165" fontId="57" fillId="0" borderId="0" xfId="0" applyNumberFormat="1" applyFont="1" applyBorder="1" applyAlignment="1">
      <alignment horizontal="right" vertical="center"/>
    </xf>
    <xf numFmtId="0" fontId="56" fillId="43" borderId="0" xfId="0" applyFont="1" applyFill="1" applyAlignment="1">
      <alignment vertical="center"/>
    </xf>
    <xf numFmtId="0" fontId="57" fillId="43" borderId="0" xfId="0" applyNumberFormat="1" applyFont="1" applyFill="1" applyBorder="1" applyAlignment="1">
      <alignment vertical="center"/>
    </xf>
    <xf numFmtId="165" fontId="57" fillId="43" borderId="0" xfId="0" applyNumberFormat="1" applyFont="1" applyFill="1" applyBorder="1" applyAlignment="1">
      <alignment vertical="center"/>
    </xf>
    <xf numFmtId="0" fontId="57" fillId="43" borderId="0" xfId="0" applyFont="1" applyFill="1" applyBorder="1" applyAlignment="1">
      <alignment vertical="center"/>
    </xf>
    <xf numFmtId="0" fontId="57" fillId="43" borderId="0" xfId="0" applyFont="1" applyFill="1" applyBorder="1" applyAlignment="1">
      <alignment horizontal="center" vertical="center"/>
    </xf>
    <xf numFmtId="0" fontId="0" fillId="0" borderId="0" xfId="0"/>
    <xf numFmtId="169" fontId="25" fillId="2" borderId="0" xfId="2" applyNumberFormat="1" applyFont="1" applyFill="1" applyBorder="1" applyAlignment="1">
      <alignment horizontal="right" vertical="center" readingOrder="1"/>
    </xf>
    <xf numFmtId="169" fontId="6" fillId="0" borderId="0" xfId="1" applyNumberFormat="1" applyFont="1" applyBorder="1" applyAlignment="1">
      <alignment horizontal="right" vertical="center" readingOrder="1"/>
    </xf>
    <xf numFmtId="0" fontId="4" fillId="3" borderId="133" xfId="0" applyNumberFormat="1" applyFont="1" applyFill="1" applyBorder="1" applyAlignment="1">
      <alignment horizontal="left" vertical="center" readingOrder="1"/>
    </xf>
    <xf numFmtId="0" fontId="4" fillId="3" borderId="134" xfId="0" applyNumberFormat="1" applyFont="1" applyFill="1" applyBorder="1" applyAlignment="1">
      <alignment horizontal="right" vertical="center" wrapText="1" readingOrder="1"/>
    </xf>
    <xf numFmtId="169" fontId="6" fillId="0" borderId="137" xfId="1" applyNumberFormat="1" applyFont="1" applyBorder="1" applyAlignment="1">
      <alignment horizontal="right" vertical="center" readingOrder="1"/>
    </xf>
    <xf numFmtId="164" fontId="25" fillId="2" borderId="136" xfId="1" applyNumberFormat="1" applyFont="1" applyFill="1" applyBorder="1" applyAlignment="1">
      <alignment horizontal="left" vertical="center"/>
    </xf>
    <xf numFmtId="169" fontId="25" fillId="2" borderId="137" xfId="2" applyNumberFormat="1" applyFont="1" applyFill="1" applyBorder="1" applyAlignment="1">
      <alignment horizontal="right" vertical="center" readingOrder="1"/>
    </xf>
    <xf numFmtId="0" fontId="4" fillId="3" borderId="135" xfId="0" applyNumberFormat="1" applyFont="1" applyFill="1" applyBorder="1" applyAlignment="1">
      <alignment horizontal="right" vertical="center" wrapText="1" readingOrder="1"/>
    </xf>
    <xf numFmtId="164" fontId="6" fillId="0" borderId="136" xfId="1" applyNumberFormat="1" applyFont="1" applyBorder="1" applyAlignment="1">
      <alignment horizontal="left" vertical="center" readingOrder="1"/>
    </xf>
    <xf numFmtId="0" fontId="22" fillId="0" borderId="138" xfId="0" applyFont="1" applyBorder="1" applyAlignment="1">
      <alignment vertical="center"/>
    </xf>
    <xf numFmtId="0" fontId="22" fillId="0" borderId="132" xfId="0" applyFont="1" applyBorder="1" applyAlignment="1">
      <alignment vertical="center"/>
    </xf>
    <xf numFmtId="167" fontId="22" fillId="0" borderId="132" xfId="1" applyNumberFormat="1" applyFont="1" applyBorder="1" applyAlignment="1">
      <alignment horizontal="right" vertical="center" wrapText="1"/>
    </xf>
    <xf numFmtId="167" fontId="22" fillId="0" borderId="139" xfId="1" applyNumberFormat="1" applyFont="1" applyBorder="1" applyAlignment="1">
      <alignment horizontal="right" vertical="center" wrapText="1"/>
    </xf>
    <xf numFmtId="0" fontId="0" fillId="0" borderId="0" xfId="3" applyFont="1"/>
    <xf numFmtId="0" fontId="4" fillId="3" borderId="1" xfId="3" applyNumberFormat="1" applyFont="1" applyFill="1" applyBorder="1" applyAlignment="1">
      <alignment vertical="center" wrapText="1" readingOrder="1"/>
    </xf>
    <xf numFmtId="0" fontId="4" fillId="3" borderId="2" xfId="3" applyNumberFormat="1" applyFont="1" applyFill="1" applyBorder="1" applyAlignment="1">
      <alignment vertical="center" wrapText="1" readingOrder="1"/>
    </xf>
    <xf numFmtId="0" fontId="4" fillId="3" borderId="2" xfId="3" applyNumberFormat="1" applyFont="1" applyFill="1" applyBorder="1" applyAlignment="1">
      <alignment horizontal="right" vertical="center" wrapText="1" readingOrder="1"/>
    </xf>
    <xf numFmtId="0" fontId="4" fillId="3" borderId="3" xfId="3" applyNumberFormat="1" applyFont="1" applyFill="1" applyBorder="1" applyAlignment="1">
      <alignment horizontal="right" vertical="center" wrapText="1" readingOrder="1"/>
    </xf>
    <xf numFmtId="0" fontId="6" fillId="0" borderId="1" xfId="3" applyNumberFormat="1" applyFont="1" applyBorder="1" applyAlignment="1">
      <alignment readingOrder="1"/>
    </xf>
    <xf numFmtId="0" fontId="5" fillId="0" borderId="2" xfId="3" applyNumberFormat="1" applyFont="1" applyBorder="1" applyAlignment="1">
      <alignment horizontal="left" readingOrder="1"/>
    </xf>
    <xf numFmtId="164" fontId="6" fillId="0" borderId="2" xfId="52" applyNumberFormat="1" applyFont="1" applyBorder="1" applyAlignment="1">
      <alignment horizontal="right" readingOrder="1"/>
    </xf>
    <xf numFmtId="9" fontId="6" fillId="0" borderId="2" xfId="4" applyFont="1" applyBorder="1" applyAlignment="1">
      <alignment horizontal="right" readingOrder="1"/>
    </xf>
    <xf numFmtId="0" fontId="6" fillId="0" borderId="10" xfId="3" applyNumberFormat="1" applyFont="1" applyBorder="1" applyAlignment="1">
      <alignment readingOrder="1"/>
    </xf>
    <xf numFmtId="0" fontId="5" fillId="0" borderId="11" xfId="3" applyNumberFormat="1" applyFont="1" applyBorder="1" applyAlignment="1">
      <alignment horizontal="left" readingOrder="1"/>
    </xf>
    <xf numFmtId="164" fontId="6" fillId="0" borderId="11" xfId="52" applyNumberFormat="1" applyFont="1" applyBorder="1" applyAlignment="1">
      <alignment horizontal="right" readingOrder="1"/>
    </xf>
    <xf numFmtId="9" fontId="6" fillId="0" borderId="11" xfId="4" applyFont="1" applyBorder="1" applyAlignment="1">
      <alignment horizontal="right" readingOrder="1"/>
    </xf>
    <xf numFmtId="0" fontId="28" fillId="0" borderId="0" xfId="6" applyAlignment="1">
      <alignment horizontal="left" vertical="top" wrapText="1"/>
    </xf>
    <xf numFmtId="0" fontId="20" fillId="0" borderId="14" xfId="0" applyNumberFormat="1" applyFont="1" applyBorder="1" applyAlignment="1">
      <alignment horizontal="left" readingOrder="1"/>
    </xf>
    <xf numFmtId="0" fontId="20" fillId="0" borderId="15" xfId="0" applyNumberFormat="1" applyFont="1" applyBorder="1" applyAlignment="1">
      <alignment horizontal="left" readingOrder="1"/>
    </xf>
    <xf numFmtId="0" fontId="20" fillId="5" borderId="14" xfId="0" applyNumberFormat="1" applyFont="1" applyFill="1" applyBorder="1" applyAlignment="1">
      <alignment horizontal="left" readingOrder="1"/>
    </xf>
    <xf numFmtId="0" fontId="20" fillId="5" borderId="15" xfId="0" applyNumberFormat="1" applyFont="1" applyFill="1" applyBorder="1" applyAlignment="1">
      <alignment horizontal="left" readingOrder="1"/>
    </xf>
    <xf numFmtId="0" fontId="20" fillId="0" borderId="14" xfId="0" applyNumberFormat="1" applyFont="1" applyBorder="1" applyAlignment="1">
      <alignment horizontal="left" vertical="center" readingOrder="1"/>
    </xf>
    <xf numFmtId="0" fontId="20" fillId="0" borderId="15" xfId="0" applyNumberFormat="1" applyFont="1" applyBorder="1" applyAlignment="1">
      <alignment horizontal="left" vertical="center" readingOrder="1"/>
    </xf>
    <xf numFmtId="0" fontId="20" fillId="0" borderId="16" xfId="0" applyNumberFormat="1" applyFont="1" applyBorder="1" applyAlignment="1">
      <alignment horizontal="left" vertical="center" readingOrder="1"/>
    </xf>
    <xf numFmtId="0" fontId="20" fillId="5" borderId="14" xfId="0" applyNumberFormat="1" applyFont="1" applyFill="1" applyBorder="1" applyAlignment="1">
      <alignment horizontal="left" vertical="center" readingOrder="1"/>
    </xf>
    <xf numFmtId="0" fontId="20" fillId="5" borderId="15" xfId="0" applyNumberFormat="1" applyFont="1" applyFill="1" applyBorder="1" applyAlignment="1">
      <alignment horizontal="left" vertical="center" readingOrder="1"/>
    </xf>
    <xf numFmtId="0" fontId="20" fillId="5" borderId="16" xfId="0" applyNumberFormat="1" applyFont="1" applyFill="1" applyBorder="1" applyAlignment="1">
      <alignment horizontal="left" vertical="center" readingOrder="1"/>
    </xf>
    <xf numFmtId="0" fontId="23" fillId="5" borderId="0" xfId="0" applyFont="1" applyFill="1" applyAlignment="1">
      <alignment horizontal="right" vertical="top" wrapText="1"/>
    </xf>
    <xf numFmtId="0" fontId="23" fillId="5" borderId="0" xfId="0" applyFont="1" applyFill="1" applyAlignment="1">
      <alignment horizontal="center" vertical="top" wrapText="1"/>
    </xf>
    <xf numFmtId="0" fontId="24" fillId="8" borderId="29" xfId="0" applyNumberFormat="1" applyFont="1" applyFill="1" applyBorder="1" applyAlignment="1">
      <alignment horizontal="center" vertical="center" wrapText="1"/>
    </xf>
    <xf numFmtId="0" fontId="24" fillId="8" borderId="30" xfId="0" applyNumberFormat="1" applyFont="1" applyFill="1" applyBorder="1" applyAlignment="1">
      <alignment horizontal="center" vertical="center" wrapText="1"/>
    </xf>
    <xf numFmtId="0" fontId="24" fillId="8" borderId="36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readingOrder="1"/>
    </xf>
    <xf numFmtId="0" fontId="20" fillId="0" borderId="15" xfId="0" applyNumberFormat="1" applyFont="1" applyBorder="1" applyAlignment="1">
      <alignment horizontal="center" readingOrder="1"/>
    </xf>
    <xf numFmtId="0" fontId="20" fillId="0" borderId="16" xfId="0" applyNumberFormat="1" applyFont="1" applyBorder="1" applyAlignment="1">
      <alignment horizontal="center" readingOrder="1"/>
    </xf>
    <xf numFmtId="0" fontId="6" fillId="0" borderId="5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7" fillId="10" borderId="10" xfId="0" applyNumberFormat="1" applyFont="1" applyFill="1" applyBorder="1" applyAlignment="1">
      <alignment horizontal="left" readingOrder="1"/>
    </xf>
    <xf numFmtId="0" fontId="7" fillId="10" borderId="50" xfId="0" applyNumberFormat="1" applyFont="1" applyFill="1" applyBorder="1" applyAlignment="1">
      <alignment horizontal="left" readingOrder="1"/>
    </xf>
    <xf numFmtId="0" fontId="7" fillId="11" borderId="10" xfId="0" applyNumberFormat="1" applyFont="1" applyFill="1" applyBorder="1" applyAlignment="1">
      <alignment horizontal="left" readingOrder="1"/>
    </xf>
    <xf numFmtId="0" fontId="7" fillId="11" borderId="50" xfId="0" applyNumberFormat="1" applyFont="1" applyFill="1" applyBorder="1" applyAlignment="1">
      <alignment horizontal="left" readingOrder="1"/>
    </xf>
    <xf numFmtId="0" fontId="2" fillId="5" borderId="54" xfId="0" applyFont="1" applyFill="1" applyBorder="1" applyAlignment="1">
      <alignment horizontal="center" vertical="center" textRotation="90"/>
    </xf>
    <xf numFmtId="0" fontId="2" fillId="5" borderId="59" xfId="0" applyFont="1" applyFill="1" applyBorder="1" applyAlignment="1">
      <alignment horizontal="center" vertical="center" textRotation="90"/>
    </xf>
    <xf numFmtId="0" fontId="2" fillId="5" borderId="70" xfId="0" applyFont="1" applyFill="1" applyBorder="1" applyAlignment="1">
      <alignment horizontal="center" vertical="center" textRotation="90"/>
    </xf>
    <xf numFmtId="0" fontId="6" fillId="0" borderId="81" xfId="0" applyFont="1" applyBorder="1" applyAlignment="1">
      <alignment horizontal="left" vertical="top" wrapText="1" readingOrder="1"/>
    </xf>
    <xf numFmtId="0" fontId="6" fillId="0" borderId="86" xfId="0" applyFont="1" applyBorder="1" applyAlignment="1">
      <alignment horizontal="left" vertical="top" wrapText="1" readingOrder="1"/>
    </xf>
    <xf numFmtId="0" fontId="6" fillId="0" borderId="89" xfId="0" applyFont="1" applyBorder="1" applyAlignment="1">
      <alignment horizontal="left" vertical="top" wrapText="1" readingOrder="1"/>
    </xf>
    <xf numFmtId="0" fontId="6" fillId="0" borderId="111" xfId="0" applyFont="1" applyBorder="1" applyAlignment="1">
      <alignment horizontal="left" vertical="top" wrapText="1" readingOrder="1"/>
    </xf>
    <xf numFmtId="0" fontId="6" fillId="0" borderId="96" xfId="0" applyFont="1" applyBorder="1" applyAlignment="1">
      <alignment horizontal="left" wrapText="1"/>
    </xf>
    <xf numFmtId="0" fontId="6" fillId="0" borderId="100" xfId="0" applyFont="1" applyBorder="1" applyAlignment="1">
      <alignment horizontal="left" wrapText="1"/>
    </xf>
    <xf numFmtId="0" fontId="6" fillId="0" borderId="96" xfId="0" applyFont="1" applyBorder="1" applyAlignment="1">
      <alignment horizontal="left" vertical="top" wrapText="1"/>
    </xf>
    <xf numFmtId="0" fontId="6" fillId="0" borderId="100" xfId="0" applyFont="1" applyBorder="1" applyAlignment="1">
      <alignment horizontal="left" vertical="top" wrapText="1"/>
    </xf>
    <xf numFmtId="0" fontId="56" fillId="43" borderId="0" xfId="0" applyFont="1" applyFill="1" applyBorder="1" applyAlignment="1">
      <alignment horizontal="center" vertical="center" wrapText="1"/>
    </xf>
    <xf numFmtId="0" fontId="25" fillId="44" borderId="0" xfId="0" applyFont="1" applyFill="1" applyBorder="1" applyAlignment="1">
      <alignment horizontal="left" vertical="center"/>
    </xf>
  </cellXfs>
  <cellStyles count="53">
    <cellStyle name="20 % - Accent1" xfId="25" builtinId="30" customBuiltin="1"/>
    <cellStyle name="20 % - Accent2" xfId="29" builtinId="34" customBuiltin="1"/>
    <cellStyle name="20 % - Accent3" xfId="33" builtinId="38" customBuiltin="1"/>
    <cellStyle name="20 % - Accent4" xfId="37" builtinId="42" customBuiltin="1"/>
    <cellStyle name="20 % - Accent5" xfId="41" builtinId="46" customBuiltin="1"/>
    <cellStyle name="20 % - Accent6" xfId="45" builtinId="50" customBuiltin="1"/>
    <cellStyle name="40 % - Accent1" xfId="26" builtinId="31" customBuiltin="1"/>
    <cellStyle name="40 % - Accent2" xfId="30" builtinId="35" customBuiltin="1"/>
    <cellStyle name="40 % - Accent3" xfId="34" builtinId="39" customBuiltin="1"/>
    <cellStyle name="40 % - Accent4" xfId="38" builtinId="43" customBuiltin="1"/>
    <cellStyle name="40 % - Accent5" xfId="42" builtinId="47" customBuiltin="1"/>
    <cellStyle name="40 % - Accent6" xfId="46" builtinId="51" customBuiltin="1"/>
    <cellStyle name="60 % - Accent1" xfId="27" builtinId="32" customBuiltin="1"/>
    <cellStyle name="60 % - Accent2" xfId="31" builtinId="36" customBuiltin="1"/>
    <cellStyle name="60 % - Accent3" xfId="35" builtinId="40" customBuiltin="1"/>
    <cellStyle name="60 % - Accent4" xfId="39" builtinId="44" customBuiltin="1"/>
    <cellStyle name="60 % - Accent5" xfId="43" builtinId="48" customBuiltin="1"/>
    <cellStyle name="60 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Commentaire" xfId="21" builtinId="10" customBuiltin="1"/>
    <cellStyle name="Entrée" xfId="15" builtinId="20" customBuiltin="1"/>
    <cellStyle name="Insatisfaisant" xfId="13" builtinId="27" customBuiltin="1"/>
    <cellStyle name="Lien hypertexte" xfId="50" builtinId="8" customBuiltin="1"/>
    <cellStyle name="Lien hypertexte visité" xfId="51" builtinId="9" customBuiltin="1"/>
    <cellStyle name="Milliers" xfId="1" builtinId="3"/>
    <cellStyle name="Milliers 2" xfId="48"/>
    <cellStyle name="Milliers 3" xfId="52"/>
    <cellStyle name="Neutre" xfId="14" builtinId="28" customBuiltin="1"/>
    <cellStyle name="Normal" xfId="0" builtinId="0"/>
    <cellStyle name="Normal 2" xfId="3"/>
    <cellStyle name="Pourcentage" xfId="2" builtinId="5"/>
    <cellStyle name="Pourcentage 2" xfId="4"/>
    <cellStyle name="Pourcentage 3" xfId="49"/>
    <cellStyle name="Satisfaisant" xfId="12" builtinId="26" customBuiltin="1"/>
    <cellStyle name="Sortie" xfId="16" builtinId="21" customBuiltin="1"/>
    <cellStyle name="Source" xfId="6"/>
    <cellStyle name="Style 1" xfId="5"/>
    <cellStyle name="Texte explicatif" xfId="22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3" builtinId="25" customBuiltin="1"/>
    <cellStyle name="Vérification" xfId="1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8789030681509"/>
          <c:y val="7.4548656101531607E-2"/>
          <c:w val="0.63732619860669426"/>
          <c:h val="0.65474496410840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'F1'!$A$4</c:f>
              <c:strCache>
                <c:ptCount val="1"/>
                <c:pt idx="0">
                  <c:v>Académie de Clermont-Ferrand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18"/>
              <c:layout>
                <c:manualLayout>
                  <c:x val="3.2000968992248059E-2"/>
                  <c:y val="-7.96774499573095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89.1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'F1'!$B$3:$U$3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xVal>
          <c:yVal>
            <c:numRef>
              <c:f>'F1'!$B$4:$U$4</c:f>
              <c:numCache>
                <c:formatCode>#,##0.0_ ;\-#,##0.0\ </c:formatCode>
                <c:ptCount val="20"/>
                <c:pt idx="0">
                  <c:v>78.173928341054349</c:v>
                </c:pt>
                <c:pt idx="1">
                  <c:v>72.926315789473676</c:v>
                </c:pt>
                <c:pt idx="2">
                  <c:v>70.897851398391552</c:v>
                </c:pt>
                <c:pt idx="3">
                  <c:v>74.97669214991609</c:v>
                </c:pt>
                <c:pt idx="4">
                  <c:v>78.833680088116509</c:v>
                </c:pt>
                <c:pt idx="5">
                  <c:v>76.68620796050601</c:v>
                </c:pt>
                <c:pt idx="6">
                  <c:v>74.780256930358348</c:v>
                </c:pt>
                <c:pt idx="7">
                  <c:v>76.290141197051113</c:v>
                </c:pt>
                <c:pt idx="8">
                  <c:v>79.595331726500063</c:v>
                </c:pt>
                <c:pt idx="9">
                  <c:v>81.462174189446912</c:v>
                </c:pt>
                <c:pt idx="10">
                  <c:v>82.2</c:v>
                </c:pt>
                <c:pt idx="11">
                  <c:v>83.71979326721609</c:v>
                </c:pt>
                <c:pt idx="12">
                  <c:v>84.319208431920842</c:v>
                </c:pt>
                <c:pt idx="13">
                  <c:v>86.454126815444567</c:v>
                </c:pt>
                <c:pt idx="14">
                  <c:v>84.941520467836256</c:v>
                </c:pt>
                <c:pt idx="15">
                  <c:v>85.2</c:v>
                </c:pt>
                <c:pt idx="16">
                  <c:v>85.2</c:v>
                </c:pt>
                <c:pt idx="17">
                  <c:v>86.1</c:v>
                </c:pt>
                <c:pt idx="18">
                  <c:v>88</c:v>
                </c:pt>
                <c:pt idx="19">
                  <c:v>89.1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'F1'!$A$5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15875"/>
          </c:spPr>
          <c:marker>
            <c:symbol val="none"/>
          </c:marker>
          <c:dLbls>
            <c:dLbl>
              <c:idx val="18"/>
              <c:layout>
                <c:manualLayout>
                  <c:x val="2.7509851421188631E-2"/>
                  <c:y val="-2.0283548893737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87.5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'F1'!$B$3:$U$3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xVal>
          <c:yVal>
            <c:numRef>
              <c:f>'F1'!$B$5:$U$5</c:f>
              <c:numCache>
                <c:formatCode>#,##0.0_ ;\-#,##0.0\ </c:formatCode>
                <c:ptCount val="20"/>
                <c:pt idx="0">
                  <c:v>74.645903455112375</c:v>
                </c:pt>
                <c:pt idx="1">
                  <c:v>74.125326268989866</c:v>
                </c:pt>
                <c:pt idx="2">
                  <c:v>75.156497931402285</c:v>
                </c:pt>
                <c:pt idx="3">
                  <c:v>78.186641748161989</c:v>
                </c:pt>
                <c:pt idx="4">
                  <c:v>78.175367595668064</c:v>
                </c:pt>
                <c:pt idx="5">
                  <c:v>78.629762309791133</c:v>
                </c:pt>
                <c:pt idx="6">
                  <c:v>78.345791693752446</c:v>
                </c:pt>
                <c:pt idx="7">
                  <c:v>79.231414931010974</c:v>
                </c:pt>
                <c:pt idx="8">
                  <c:v>79.449822994923252</c:v>
                </c:pt>
                <c:pt idx="9">
                  <c:v>79.060208637530508</c:v>
                </c:pt>
                <c:pt idx="10">
                  <c:v>82</c:v>
                </c:pt>
                <c:pt idx="11">
                  <c:v>82.487165097956421</c:v>
                </c:pt>
                <c:pt idx="12">
                  <c:v>83.036993842595791</c:v>
                </c:pt>
                <c:pt idx="13">
                  <c:v>83.795528506708067</c:v>
                </c:pt>
                <c:pt idx="14">
                  <c:v>83.680221177711218</c:v>
                </c:pt>
                <c:pt idx="15">
                  <c:v>85</c:v>
                </c:pt>
                <c:pt idx="16">
                  <c:v>84.958572767629605</c:v>
                </c:pt>
                <c:pt idx="17">
                  <c:v>85.665172353127204</c:v>
                </c:pt>
                <c:pt idx="18">
                  <c:v>86.6</c:v>
                </c:pt>
                <c:pt idx="19">
                  <c:v>87.5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79424"/>
        <c:axId val="104252544"/>
      </c:scatterChart>
      <c:valAx>
        <c:axId val="104279424"/>
        <c:scaling>
          <c:orientation val="minMax"/>
          <c:max val="2016"/>
          <c:min val="1997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-2820000" vert="horz"/>
          <a:lstStyle/>
          <a:p>
            <a:pPr>
              <a:defRPr sz="800"/>
            </a:pPr>
            <a:endParaRPr lang="fr-FR"/>
          </a:p>
        </c:txPr>
        <c:crossAx val="104252544"/>
        <c:crosses val="autoZero"/>
        <c:crossBetween val="midCat"/>
        <c:majorUnit val="2"/>
        <c:minorUnit val="1"/>
      </c:valAx>
      <c:valAx>
        <c:axId val="104252544"/>
        <c:scaling>
          <c:orientation val="minMax"/>
          <c:min val="70"/>
        </c:scaling>
        <c:delete val="0"/>
        <c:axPos val="l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Taux de réussité (en %)</a:t>
                </a:r>
              </a:p>
            </c:rich>
          </c:tx>
          <c:layout>
            <c:manualLayout>
              <c:xMode val="edge"/>
              <c:yMode val="edge"/>
              <c:x val="2.4007590439276486E-2"/>
              <c:y val="0.148293330803529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4279424"/>
        <c:crosses val="autoZero"/>
        <c:crossBetween val="midCat"/>
        <c:majorUnit val="5"/>
        <c:min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488989181230397"/>
          <c:y val="0.35442937102741673"/>
          <c:w val="0.18145764895330113"/>
          <c:h val="0.4859450400025298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0014683479251"/>
          <c:y val="5.0925925925925923E-2"/>
          <c:w val="0.86733164473321955"/>
          <c:h val="0.76339457567804025"/>
        </c:manualLayout>
      </c:layout>
      <c:lineChart>
        <c:grouping val="standard"/>
        <c:varyColors val="0"/>
        <c:ser>
          <c:idx val="0"/>
          <c:order val="0"/>
          <c:tx>
            <c:strRef>
              <c:f>'F2'!$C$3</c:f>
              <c:strCache>
                <c:ptCount val="1"/>
                <c:pt idx="0">
                  <c:v>Contrôle continu</c:v>
                </c:pt>
              </c:strCache>
            </c:strRef>
          </c:tx>
          <c:spPr>
            <a:ln w="15875"/>
          </c:spPr>
          <c:cat>
            <c:numRef>
              <c:f>'F2'!$B$4:$B$24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'F2'!$D$4:$D$24</c:f>
              <c:numCache>
                <c:formatCode>0%</c:formatCode>
                <c:ptCount val="21"/>
                <c:pt idx="0">
                  <c:v>6.7801206861482137E-5</c:v>
                </c:pt>
                <c:pt idx="1">
                  <c:v>0</c:v>
                </c:pt>
                <c:pt idx="2">
                  <c:v>1.3560241372296427E-4</c:v>
                </c:pt>
                <c:pt idx="3">
                  <c:v>0</c:v>
                </c:pt>
                <c:pt idx="4">
                  <c:v>8.1361448233778564E-4</c:v>
                </c:pt>
                <c:pt idx="5">
                  <c:v>2.5764458607363213E-3</c:v>
                </c:pt>
                <c:pt idx="6">
                  <c:v>7.2547291341785881E-3</c:v>
                </c:pt>
                <c:pt idx="7">
                  <c:v>1.3153434131127534E-2</c:v>
                </c:pt>
                <c:pt idx="8">
                  <c:v>2.7730693606346193E-2</c:v>
                </c:pt>
                <c:pt idx="9">
                  <c:v>5.2681537731371617E-2</c:v>
                </c:pt>
                <c:pt idx="10">
                  <c:v>8.7666960471896399E-2</c:v>
                </c:pt>
                <c:pt idx="11">
                  <c:v>0.12963590751915385</c:v>
                </c:pt>
                <c:pt idx="12">
                  <c:v>0.14814563699233846</c:v>
                </c:pt>
                <c:pt idx="13">
                  <c:v>0.14556919113160213</c:v>
                </c:pt>
                <c:pt idx="14">
                  <c:v>0.13187334734558276</c:v>
                </c:pt>
                <c:pt idx="15">
                  <c:v>0.10956675028815513</c:v>
                </c:pt>
                <c:pt idx="16">
                  <c:v>7.7971387890704458E-2</c:v>
                </c:pt>
                <c:pt idx="17">
                  <c:v>4.3596176011933011E-2</c:v>
                </c:pt>
                <c:pt idx="18">
                  <c:v>1.7018102922232017E-2</c:v>
                </c:pt>
                <c:pt idx="19">
                  <c:v>4.542680859719303E-3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'F2'!$E$3</c:f>
              <c:strCache>
                <c:ptCount val="1"/>
                <c:pt idx="0">
                  <c:v>Ecrit</c:v>
                </c:pt>
              </c:strCache>
            </c:strRef>
          </c:tx>
          <c:spPr>
            <a:ln w="12700"/>
          </c:spPr>
          <c:cat>
            <c:numRef>
              <c:f>'F2'!$B$4:$B$24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'F2'!$F$4:$F$24</c:f>
              <c:numCache>
                <c:formatCode>0%</c:formatCode>
                <c:ptCount val="21"/>
                <c:pt idx="0">
                  <c:v>7.4581327547630345E-4</c:v>
                </c:pt>
                <c:pt idx="1">
                  <c:v>2.4408434470133567E-3</c:v>
                </c:pt>
                <c:pt idx="2">
                  <c:v>5.424096548918571E-3</c:v>
                </c:pt>
                <c:pt idx="3">
                  <c:v>1.1051596718421588E-2</c:v>
                </c:pt>
                <c:pt idx="4">
                  <c:v>1.7628313783985355E-2</c:v>
                </c:pt>
                <c:pt idx="5">
                  <c:v>3.1798766018035121E-2</c:v>
                </c:pt>
                <c:pt idx="6">
                  <c:v>4.0273916875720385E-2</c:v>
                </c:pt>
                <c:pt idx="7">
                  <c:v>6.590277306936064E-2</c:v>
                </c:pt>
                <c:pt idx="8">
                  <c:v>9.8040545121703168E-2</c:v>
                </c:pt>
                <c:pt idx="9">
                  <c:v>0.10773611770289511</c:v>
                </c:pt>
                <c:pt idx="10">
                  <c:v>0.11817750355956336</c:v>
                </c:pt>
                <c:pt idx="11">
                  <c:v>0.10590548511763509</c:v>
                </c:pt>
                <c:pt idx="12">
                  <c:v>9.6481117363889077E-2</c:v>
                </c:pt>
                <c:pt idx="13">
                  <c:v>8.759915926503492E-2</c:v>
                </c:pt>
                <c:pt idx="14">
                  <c:v>7.4174520306461461E-2</c:v>
                </c:pt>
                <c:pt idx="15">
                  <c:v>5.6817411349922027E-2</c:v>
                </c:pt>
                <c:pt idx="16">
                  <c:v>4.4002983253101903E-2</c:v>
                </c:pt>
                <c:pt idx="17">
                  <c:v>2.5222048952471356E-2</c:v>
                </c:pt>
                <c:pt idx="18">
                  <c:v>9.5599701674689806E-3</c:v>
                </c:pt>
                <c:pt idx="19">
                  <c:v>1.0170181029222321E-3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98624"/>
        <c:axId val="104700544"/>
      </c:lineChart>
      <c:catAx>
        <c:axId val="1046986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Répartition des notes obtenues par les élèves</a:t>
                </a:r>
                <a:r>
                  <a:rPr lang="fr-FR" baseline="0"/>
                  <a:t> (</a:t>
                </a:r>
                <a:r>
                  <a:rPr lang="fr-FR"/>
                  <a:t>sur 20)</a:t>
                </a:r>
              </a:p>
            </c:rich>
          </c:tx>
          <c:layout>
            <c:manualLayout>
              <c:xMode val="edge"/>
              <c:yMode val="edge"/>
              <c:x val="0.37013872739018089"/>
              <c:y val="0.9004822834645669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4700544"/>
        <c:crosses val="autoZero"/>
        <c:auto val="1"/>
        <c:lblAlgn val="l"/>
        <c:lblOffset val="100"/>
        <c:noMultiLvlLbl val="0"/>
      </c:catAx>
      <c:valAx>
        <c:axId val="104700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Part de candidast ayant obtenu cette note</a:t>
                </a:r>
              </a:p>
            </c:rich>
          </c:tx>
          <c:layout>
            <c:manualLayout>
              <c:xMode val="edge"/>
              <c:yMode val="edge"/>
              <c:x val="2.6798449612403102E-2"/>
              <c:y val="8.0389326334208214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046986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652745478036177"/>
          <c:y val="0.1311698016914552"/>
          <c:w val="0.19347103872289936"/>
          <c:h val="0.14506780402449693"/>
        </c:manualLayout>
      </c:layout>
      <c:overlay val="1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Français</a:t>
            </a:r>
          </a:p>
        </c:rich>
      </c:tx>
      <c:layout>
        <c:manualLayout>
          <c:xMode val="edge"/>
          <c:yMode val="edge"/>
          <c:x val="0.4242410607764938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34814814814813"/>
          <c:y val="0.10825243055555556"/>
          <c:w val="0.82732716049382715"/>
          <c:h val="0.70606805555555552"/>
        </c:manualLayout>
      </c:layout>
      <c:lineChart>
        <c:grouping val="standard"/>
        <c:varyColors val="0"/>
        <c:ser>
          <c:idx val="0"/>
          <c:order val="0"/>
          <c:tx>
            <c:strRef>
              <c:f>'F3'!$C$3</c:f>
              <c:strCache>
                <c:ptCount val="1"/>
                <c:pt idx="0">
                  <c:v>Filles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cat>
            <c:multiLvlStrRef>
              <c:f>'F3'!#REF!</c:f>
            </c:multiLvlStrRef>
          </c:cat>
          <c:val>
            <c:numRef>
              <c:f>'F3'!$D$4:$D$23</c:f>
              <c:numCache>
                <c:formatCode>0%</c:formatCode>
                <c:ptCount val="20"/>
                <c:pt idx="0">
                  <c:v>7.3518600205852076E-4</c:v>
                </c:pt>
                <c:pt idx="1">
                  <c:v>1.0292604028819291E-3</c:v>
                </c:pt>
                <c:pt idx="2">
                  <c:v>3.970004411116012E-3</c:v>
                </c:pt>
                <c:pt idx="3">
                  <c:v>7.2048228201735042E-3</c:v>
                </c:pt>
                <c:pt idx="4">
                  <c:v>1.0145566828407587E-2</c:v>
                </c:pt>
                <c:pt idx="5">
                  <c:v>2.2055580061755623E-2</c:v>
                </c:pt>
                <c:pt idx="6">
                  <c:v>2.9260402881929128E-2</c:v>
                </c:pt>
                <c:pt idx="7">
                  <c:v>4.3670048522276135E-2</c:v>
                </c:pt>
                <c:pt idx="8">
                  <c:v>6.190266137332745E-2</c:v>
                </c:pt>
                <c:pt idx="9">
                  <c:v>8.3664167034259662E-2</c:v>
                </c:pt>
                <c:pt idx="10">
                  <c:v>0.10057344508160565</c:v>
                </c:pt>
                <c:pt idx="11">
                  <c:v>0.11601235112483459</c:v>
                </c:pt>
                <c:pt idx="12">
                  <c:v>0.11542420232318777</c:v>
                </c:pt>
                <c:pt idx="13">
                  <c:v>0.10924863990589619</c:v>
                </c:pt>
                <c:pt idx="14">
                  <c:v>0.10101455668284076</c:v>
                </c:pt>
                <c:pt idx="15">
                  <c:v>8.160564622849581E-2</c:v>
                </c:pt>
                <c:pt idx="16">
                  <c:v>5.3521540949860315E-2</c:v>
                </c:pt>
                <c:pt idx="17">
                  <c:v>3.4112630495515363E-2</c:v>
                </c:pt>
                <c:pt idx="18">
                  <c:v>1.9114836053521541E-2</c:v>
                </c:pt>
                <c:pt idx="19">
                  <c:v>5.7344508160564623E-3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'F3'!$E$3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cat>
            <c:multiLvlStrRef>
              <c:f>'F3'!#REF!</c:f>
            </c:multiLvlStrRef>
          </c:cat>
          <c:val>
            <c:numRef>
              <c:f>'F3'!$F$4:$F$23</c:f>
              <c:numCache>
                <c:formatCode>0%</c:formatCode>
                <c:ptCount val="20"/>
                <c:pt idx="0">
                  <c:v>2.8421839940164549E-3</c:v>
                </c:pt>
                <c:pt idx="1">
                  <c:v>3.2909498878085264E-3</c:v>
                </c:pt>
                <c:pt idx="2">
                  <c:v>8.8257292445774113E-3</c:v>
                </c:pt>
                <c:pt idx="3">
                  <c:v>1.1817501869857892E-2</c:v>
                </c:pt>
                <c:pt idx="4">
                  <c:v>1.6753926701570682E-2</c:v>
                </c:pt>
                <c:pt idx="5">
                  <c:v>3.3059087509349293E-2</c:v>
                </c:pt>
                <c:pt idx="6">
                  <c:v>5.1009723261032161E-2</c:v>
                </c:pt>
                <c:pt idx="7">
                  <c:v>7.4495138369483918E-2</c:v>
                </c:pt>
                <c:pt idx="8">
                  <c:v>9.7830964846671656E-2</c:v>
                </c:pt>
                <c:pt idx="9">
                  <c:v>0.11428571428571428</c:v>
                </c:pt>
                <c:pt idx="10">
                  <c:v>0.12520568436798804</c:v>
                </c:pt>
                <c:pt idx="11">
                  <c:v>0.12296185489902767</c:v>
                </c:pt>
                <c:pt idx="12">
                  <c:v>0.10411368735976066</c:v>
                </c:pt>
                <c:pt idx="13">
                  <c:v>8.0628272251308905E-2</c:v>
                </c:pt>
                <c:pt idx="14">
                  <c:v>5.9835452505609572E-2</c:v>
                </c:pt>
                <c:pt idx="15">
                  <c:v>4.2333582647718776E-2</c:v>
                </c:pt>
                <c:pt idx="16">
                  <c:v>2.8571428571428571E-2</c:v>
                </c:pt>
                <c:pt idx="17">
                  <c:v>1.3612565445026177E-2</c:v>
                </c:pt>
                <c:pt idx="18">
                  <c:v>6.4323111443530291E-3</c:v>
                </c:pt>
                <c:pt idx="19">
                  <c:v>2.0942408376963353E-3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3888"/>
        <c:axId val="104787968"/>
      </c:lineChart>
      <c:catAx>
        <c:axId val="1047738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4787968"/>
        <c:crosses val="autoZero"/>
        <c:auto val="1"/>
        <c:lblAlgn val="l"/>
        <c:lblOffset val="100"/>
        <c:noMultiLvlLbl val="0"/>
      </c:catAx>
      <c:valAx>
        <c:axId val="104787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Part de candidats </a:t>
                </a:r>
              </a:p>
            </c:rich>
          </c:tx>
          <c:layout>
            <c:manualLayout>
              <c:xMode val="edge"/>
              <c:yMode val="edge"/>
              <c:x val="3.3977570985445002E-4"/>
              <c:y val="9.9988923402923244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47738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53702150867505"/>
          <c:y val="0.13116954417395074"/>
          <c:w val="0.22526938678119782"/>
          <c:h val="0.23077849213802401"/>
        </c:manualLayout>
      </c:layout>
      <c:overlay val="1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Mathématiques</a:t>
            </a:r>
          </a:p>
        </c:rich>
      </c:tx>
      <c:layout>
        <c:manualLayout>
          <c:xMode val="edge"/>
          <c:yMode val="edge"/>
          <c:x val="0.40376425674063465"/>
          <c:y val="1.9459173107948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73549382716049"/>
          <c:y val="0.11707187500000001"/>
          <c:w val="0.82692993827160499"/>
          <c:h val="0.69724861111111114"/>
        </c:manualLayout>
      </c:layout>
      <c:lineChart>
        <c:grouping val="standard"/>
        <c:varyColors val="0"/>
        <c:ser>
          <c:idx val="0"/>
          <c:order val="0"/>
          <c:tx>
            <c:strRef>
              <c:f>'F3'!$C$32</c:f>
              <c:strCache>
                <c:ptCount val="1"/>
                <c:pt idx="0">
                  <c:v>Filles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cat>
            <c:multiLvlStrRef>
              <c:f>'F3'!#REF!</c:f>
            </c:multiLvlStrRef>
          </c:cat>
          <c:val>
            <c:numRef>
              <c:f>'F3'!$D$33:$D$52</c:f>
              <c:numCache>
                <c:formatCode>0%</c:formatCode>
                <c:ptCount val="20"/>
                <c:pt idx="0">
                  <c:v>7.0577856197617996E-3</c:v>
                </c:pt>
                <c:pt idx="1">
                  <c:v>1.5438906043228937E-2</c:v>
                </c:pt>
                <c:pt idx="2">
                  <c:v>2.7201882076165269E-2</c:v>
                </c:pt>
                <c:pt idx="3">
                  <c:v>4.102337891486546E-2</c:v>
                </c:pt>
                <c:pt idx="4">
                  <c:v>5.1757094544919863E-2</c:v>
                </c:pt>
                <c:pt idx="5">
                  <c:v>5.8226731363034849E-2</c:v>
                </c:pt>
                <c:pt idx="6">
                  <c:v>7.3812674606675482E-2</c:v>
                </c:pt>
                <c:pt idx="7">
                  <c:v>6.8666372592265837E-2</c:v>
                </c:pt>
                <c:pt idx="8">
                  <c:v>6.6901926187325392E-2</c:v>
                </c:pt>
                <c:pt idx="9">
                  <c:v>6.5137479782384947E-2</c:v>
                </c:pt>
                <c:pt idx="10">
                  <c:v>7.2195265402146741E-2</c:v>
                </c:pt>
                <c:pt idx="11">
                  <c:v>6.6607851786501984E-2</c:v>
                </c:pt>
                <c:pt idx="12">
                  <c:v>6.528451698279665E-2</c:v>
                </c:pt>
                <c:pt idx="13">
                  <c:v>5.8520805763858257E-2</c:v>
                </c:pt>
                <c:pt idx="14">
                  <c:v>5.984414056756359E-2</c:v>
                </c:pt>
                <c:pt idx="15">
                  <c:v>5.4991912953977359E-2</c:v>
                </c:pt>
                <c:pt idx="16">
                  <c:v>4.9404499338332596E-2</c:v>
                </c:pt>
                <c:pt idx="17">
                  <c:v>4.2199676518159097E-2</c:v>
                </c:pt>
                <c:pt idx="18">
                  <c:v>3.5730039700044111E-2</c:v>
                </c:pt>
                <c:pt idx="19">
                  <c:v>1.9997059255991767E-2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'F3'!$E$32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cat>
            <c:multiLvlStrRef>
              <c:f>'F3'!#REF!</c:f>
            </c:multiLvlStrRef>
          </c:cat>
          <c:val>
            <c:numRef>
              <c:f>'F3'!$F$33:$F$52</c:f>
              <c:numCache>
                <c:formatCode>0%</c:formatCode>
                <c:ptCount val="20"/>
                <c:pt idx="0">
                  <c:v>1.2266267763649962E-2</c:v>
                </c:pt>
                <c:pt idx="1">
                  <c:v>2.0792819745699326E-2</c:v>
                </c:pt>
                <c:pt idx="2">
                  <c:v>3.0216903515332835E-2</c:v>
                </c:pt>
                <c:pt idx="3">
                  <c:v>3.8444278234854148E-2</c:v>
                </c:pt>
                <c:pt idx="4">
                  <c:v>4.3081525804038893E-2</c:v>
                </c:pt>
                <c:pt idx="5">
                  <c:v>5.6394913986537024E-2</c:v>
                </c:pt>
                <c:pt idx="6">
                  <c:v>5.6993268511593122E-2</c:v>
                </c:pt>
                <c:pt idx="7">
                  <c:v>7.0007479431563199E-2</c:v>
                </c:pt>
                <c:pt idx="8">
                  <c:v>7.0755422587883324E-2</c:v>
                </c:pt>
                <c:pt idx="9">
                  <c:v>6.5220643231114442E-2</c:v>
                </c:pt>
                <c:pt idx="10">
                  <c:v>7.1652954375467467E-2</c:v>
                </c:pt>
                <c:pt idx="11">
                  <c:v>6.9259536275243075E-2</c:v>
                </c:pt>
                <c:pt idx="12">
                  <c:v>6.267763649962603E-2</c:v>
                </c:pt>
                <c:pt idx="13">
                  <c:v>6.477187733732237E-2</c:v>
                </c:pt>
                <c:pt idx="14">
                  <c:v>6.1032161555721762E-2</c:v>
                </c:pt>
                <c:pt idx="15">
                  <c:v>5.9685863874345553E-2</c:v>
                </c:pt>
                <c:pt idx="16">
                  <c:v>5.2804786836200449E-2</c:v>
                </c:pt>
                <c:pt idx="17">
                  <c:v>4.0837696335078534E-2</c:v>
                </c:pt>
                <c:pt idx="18">
                  <c:v>3.4405385190725501E-2</c:v>
                </c:pt>
                <c:pt idx="19">
                  <c:v>1.8698578908002993E-2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81344"/>
        <c:axId val="105482880"/>
      </c:lineChart>
      <c:catAx>
        <c:axId val="1054813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5482880"/>
        <c:crosses val="autoZero"/>
        <c:auto val="1"/>
        <c:lblAlgn val="l"/>
        <c:lblOffset val="100"/>
        <c:noMultiLvlLbl val="0"/>
      </c:catAx>
      <c:valAx>
        <c:axId val="105482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Part de candidats </a:t>
                </a:r>
              </a:p>
            </c:rich>
          </c:tx>
          <c:layout>
            <c:manualLayout>
              <c:xMode val="edge"/>
              <c:yMode val="edge"/>
              <c:x val="6.2195861880901251E-3"/>
              <c:y val="0.1068477449493125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54813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Histoire-géographie-ens. moral et civique</a:t>
            </a:r>
          </a:p>
        </c:rich>
      </c:tx>
      <c:layout>
        <c:manualLayout>
          <c:xMode val="edge"/>
          <c:yMode val="edge"/>
          <c:x val="0.25405487950369843"/>
          <c:y val="7.079390305569602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52654320987653"/>
          <c:y val="0.10384270833333334"/>
          <c:w val="0.83124691358024694"/>
          <c:h val="0.71047777777777776"/>
        </c:manualLayout>
      </c:layout>
      <c:lineChart>
        <c:grouping val="standard"/>
        <c:varyColors val="0"/>
        <c:ser>
          <c:idx val="0"/>
          <c:order val="0"/>
          <c:tx>
            <c:strRef>
              <c:f>'F3'!$C$62</c:f>
              <c:strCache>
                <c:ptCount val="1"/>
                <c:pt idx="0">
                  <c:v>Filles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cat>
            <c:multiLvlStrRef>
              <c:f>'F3'!#REF!</c:f>
            </c:multiLvlStrRef>
          </c:cat>
          <c:val>
            <c:numRef>
              <c:f>'F3'!$D$63:$D$82</c:f>
              <c:numCache>
                <c:formatCode>0%</c:formatCode>
                <c:ptCount val="20"/>
                <c:pt idx="0">
                  <c:v>4.4137119317345886E-4</c:v>
                </c:pt>
                <c:pt idx="1">
                  <c:v>1.4712373105781962E-4</c:v>
                </c:pt>
                <c:pt idx="2">
                  <c:v>2.6482271590407532E-3</c:v>
                </c:pt>
                <c:pt idx="3">
                  <c:v>4.2665882006767695E-3</c:v>
                </c:pt>
                <c:pt idx="4">
                  <c:v>9.4159187877004558E-3</c:v>
                </c:pt>
                <c:pt idx="5">
                  <c:v>2.3834044431366778E-2</c:v>
                </c:pt>
                <c:pt idx="6">
                  <c:v>3.7369427688686188E-2</c:v>
                </c:pt>
                <c:pt idx="7">
                  <c:v>5.1493305870236872E-2</c:v>
                </c:pt>
                <c:pt idx="8">
                  <c:v>7.0030895983522148E-2</c:v>
                </c:pt>
                <c:pt idx="9">
                  <c:v>8.5920258937766655E-2</c:v>
                </c:pt>
                <c:pt idx="10">
                  <c:v>0.10210386935412682</c:v>
                </c:pt>
                <c:pt idx="11">
                  <c:v>9.9455642195086069E-2</c:v>
                </c:pt>
                <c:pt idx="12">
                  <c:v>9.4453435339120206E-2</c:v>
                </c:pt>
                <c:pt idx="13">
                  <c:v>9.2540826835368545E-2</c:v>
                </c:pt>
                <c:pt idx="14">
                  <c:v>8.5773135206708845E-2</c:v>
                </c:pt>
                <c:pt idx="15">
                  <c:v>7.4738855377372376E-2</c:v>
                </c:pt>
                <c:pt idx="16">
                  <c:v>6.1644843313226422E-2</c:v>
                </c:pt>
                <c:pt idx="17">
                  <c:v>5.0757687214947771E-2</c:v>
                </c:pt>
                <c:pt idx="18">
                  <c:v>3.5309695453876709E-2</c:v>
                </c:pt>
                <c:pt idx="19">
                  <c:v>1.7654847726938355E-2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'F3'!$E$62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cat>
            <c:multiLvlStrRef>
              <c:f>'F3'!#REF!</c:f>
            </c:multiLvlStrRef>
          </c:cat>
          <c:val>
            <c:numRef>
              <c:f>'F3'!$F$63:$F$82</c:f>
              <c:numCache>
                <c:formatCode>0%</c:formatCode>
                <c:ptCount val="20"/>
                <c:pt idx="0">
                  <c:v>1.0475905417539658E-3</c:v>
                </c:pt>
                <c:pt idx="1">
                  <c:v>1.3469021251122418E-3</c:v>
                </c:pt>
                <c:pt idx="2">
                  <c:v>2.5441484585453458E-3</c:v>
                </c:pt>
                <c:pt idx="3">
                  <c:v>7.1834780005986228E-3</c:v>
                </c:pt>
                <c:pt idx="4">
                  <c:v>1.4366956001197246E-2</c:v>
                </c:pt>
                <c:pt idx="5">
                  <c:v>1.8856629751571385E-2</c:v>
                </c:pt>
                <c:pt idx="6">
                  <c:v>2.8584256210715354E-2</c:v>
                </c:pt>
                <c:pt idx="7">
                  <c:v>4.5345704878778807E-2</c:v>
                </c:pt>
                <c:pt idx="8">
                  <c:v>6.1807841963483989E-2</c:v>
                </c:pt>
                <c:pt idx="9">
                  <c:v>7.5426519006285539E-2</c:v>
                </c:pt>
                <c:pt idx="10">
                  <c:v>0.10655492367554624</c:v>
                </c:pt>
                <c:pt idx="11">
                  <c:v>0.11059563005088296</c:v>
                </c:pt>
                <c:pt idx="12">
                  <c:v>0.11418736905118228</c:v>
                </c:pt>
                <c:pt idx="13">
                  <c:v>0.10251421730020951</c:v>
                </c:pt>
                <c:pt idx="14">
                  <c:v>9.2487279257707278E-2</c:v>
                </c:pt>
                <c:pt idx="15">
                  <c:v>7.363064950613589E-2</c:v>
                </c:pt>
                <c:pt idx="16">
                  <c:v>5.582161029631847E-2</c:v>
                </c:pt>
                <c:pt idx="17">
                  <c:v>4.2951212211912601E-2</c:v>
                </c:pt>
                <c:pt idx="18">
                  <c:v>2.9182879377431907E-2</c:v>
                </c:pt>
                <c:pt idx="19">
                  <c:v>1.556420233463035E-2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18592"/>
        <c:axId val="105520512"/>
      </c:lineChart>
      <c:catAx>
        <c:axId val="105518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Note (sur 20)</a:t>
                </a:r>
              </a:p>
            </c:rich>
          </c:tx>
          <c:layout>
            <c:manualLayout>
              <c:xMode val="edge"/>
              <c:yMode val="edge"/>
              <c:x val="0.39628946381702285"/>
              <c:y val="0.9070028173083869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5520512"/>
        <c:crosses val="autoZero"/>
        <c:auto val="1"/>
        <c:lblAlgn val="l"/>
        <c:lblOffset val="100"/>
        <c:noMultiLvlLbl val="0"/>
      </c:catAx>
      <c:valAx>
        <c:axId val="10552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Part de candidats </a:t>
                </a:r>
              </a:p>
            </c:rich>
          </c:tx>
          <c:layout>
            <c:manualLayout>
              <c:xMode val="edge"/>
              <c:yMode val="edge"/>
              <c:x val="3.2796809489722876E-3"/>
              <c:y val="8.0389607262394955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55185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81839660585346E-2"/>
          <c:y val="6.1428058418683054E-2"/>
          <c:w val="0.29938383488227494"/>
          <c:h val="0.80909941510727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6370E7"/>
              </a:solidFill>
              <a:ln>
                <a:solidFill>
                  <a:srgbClr val="6370E7"/>
                </a:solidFill>
              </a:ln>
            </c:spPr>
          </c:dPt>
          <c:dPt>
            <c:idx val="2"/>
            <c:bubble3D val="0"/>
            <c:spPr>
              <a:solidFill>
                <a:srgbClr val="BDE57B"/>
              </a:solidFill>
            </c:spPr>
          </c:dPt>
          <c:dPt>
            <c:idx val="3"/>
            <c:bubble3D val="0"/>
            <c:spPr>
              <a:solidFill>
                <a:srgbClr val="CD1D86"/>
              </a:solidFill>
            </c:spPr>
          </c:dPt>
          <c:dPt>
            <c:idx val="4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0.11516321174138947"/>
                  <c:y val="0.125995681731975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8473405110075E-2"/>
                  <c:y val="-3.918328046650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680914885639296E-2"/>
                  <c:y val="-3.3106026818278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353465720829905E-2"/>
                  <c:y val="5.9411847631669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('A3'!$F$5:$F$6,'A3'!$F$8,'A3'!$F$10)</c:f>
              <c:strCache>
                <c:ptCount val="4"/>
                <c:pt idx="0">
                  <c:v>Scolaires de 3e en collège</c:v>
                </c:pt>
                <c:pt idx="1">
                  <c:v>Scolaires de 3e en lycée, lycée pro, étab. d'enseignement adapté</c:v>
                </c:pt>
                <c:pt idx="2">
                  <c:v>Scolaires de 3e dans l'agriculture</c:v>
                </c:pt>
                <c:pt idx="3">
                  <c:v>Autres candidats (individuels, formation à distance)</c:v>
                </c:pt>
              </c:strCache>
            </c:strRef>
          </c:cat>
          <c:val>
            <c:numRef>
              <c:f>('A3'!$E$5,'A3'!$E$6,'A3'!$E$8,'A3'!$E$10)</c:f>
              <c:numCache>
                <c:formatCode>0.0%</c:formatCode>
                <c:ptCount val="4"/>
                <c:pt idx="0">
                  <c:v>0.90120274914089349</c:v>
                </c:pt>
                <c:pt idx="1">
                  <c:v>4.9960348929421097E-2</c:v>
                </c:pt>
                <c:pt idx="2">
                  <c:v>2.352630187681734E-2</c:v>
                </c:pt>
                <c:pt idx="3">
                  <c:v>2.5310600052868094E-2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7"/>
      </c:pieChart>
    </c:plotArea>
    <c:legend>
      <c:legendPos val="r"/>
      <c:legendEntry>
        <c:idx val="0"/>
        <c:txPr>
          <a:bodyPr/>
          <a:lstStyle/>
          <a:p>
            <a:pPr>
              <a:defRPr sz="900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900"/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900"/>
            </a:pPr>
            <a:endParaRPr lang="fr-FR"/>
          </a:p>
        </c:txPr>
      </c:legendEntry>
      <c:layout>
        <c:manualLayout>
          <c:xMode val="edge"/>
          <c:yMode val="edge"/>
          <c:x val="0.4064929940616544"/>
          <c:y val="0.16495472581741344"/>
          <c:w val="0.57436839824668007"/>
          <c:h val="0.77958773931805303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'A7'!$C$3</c:f>
              <c:strCache>
                <c:ptCount val="1"/>
                <c:pt idx="0">
                  <c:v>Série professionnelle agricole</c:v>
                </c:pt>
              </c:strCache>
            </c:strRef>
          </c:tx>
          <c:invertIfNegative val="0"/>
          <c:cat>
            <c:strRef>
              <c:f>'A7'!$A$4:$A$30</c:f>
              <c:strCache>
                <c:ptCount val="27"/>
                <c:pt idx="0">
                  <c:v>PARIS</c:v>
                </c:pt>
                <c:pt idx="1">
                  <c:v>CRETEIL</c:v>
                </c:pt>
                <c:pt idx="2">
                  <c:v>VERSAILLES</c:v>
                </c:pt>
                <c:pt idx="3">
                  <c:v>STRASBOURG</c:v>
                </c:pt>
                <c:pt idx="4">
                  <c:v>CORSE</c:v>
                </c:pt>
                <c:pt idx="5">
                  <c:v>AMIENS</c:v>
                </c:pt>
                <c:pt idx="6">
                  <c:v>ROUEN</c:v>
                </c:pt>
                <c:pt idx="7">
                  <c:v>NICE</c:v>
                </c:pt>
                <c:pt idx="8">
                  <c:v>LYON</c:v>
                </c:pt>
                <c:pt idx="9">
                  <c:v>DIJON</c:v>
                </c:pt>
                <c:pt idx="10">
                  <c:v>ORLEANS-T</c:v>
                </c:pt>
                <c:pt idx="11">
                  <c:v>France métropolitaine</c:v>
                </c:pt>
                <c:pt idx="12">
                  <c:v>MONTPELL.</c:v>
                </c:pt>
                <c:pt idx="13">
                  <c:v>TOULOUSE</c:v>
                </c:pt>
                <c:pt idx="14">
                  <c:v>NANCY-METZ</c:v>
                </c:pt>
                <c:pt idx="15">
                  <c:v>LILLE</c:v>
                </c:pt>
                <c:pt idx="16">
                  <c:v>AIX-MARS.</c:v>
                </c:pt>
                <c:pt idx="17">
                  <c:v>BESANCON</c:v>
                </c:pt>
                <c:pt idx="18">
                  <c:v>BORDEAUX</c:v>
                </c:pt>
                <c:pt idx="19">
                  <c:v>CLERMONT-F</c:v>
                </c:pt>
                <c:pt idx="20">
                  <c:v>GRENOBLE</c:v>
                </c:pt>
                <c:pt idx="21">
                  <c:v>REIMS</c:v>
                </c:pt>
                <c:pt idx="22">
                  <c:v>LIMOGES</c:v>
                </c:pt>
                <c:pt idx="23">
                  <c:v>CAEN</c:v>
                </c:pt>
                <c:pt idx="24">
                  <c:v>RENNES</c:v>
                </c:pt>
                <c:pt idx="25">
                  <c:v>NANTES</c:v>
                </c:pt>
                <c:pt idx="26">
                  <c:v>POITIERS</c:v>
                </c:pt>
              </c:strCache>
            </c:strRef>
          </c:cat>
          <c:val>
            <c:numRef>
              <c:f>'A7'!$C$4:$C$30</c:f>
              <c:numCache>
                <c:formatCode>0.0</c:formatCode>
                <c:ptCount val="27"/>
                <c:pt idx="0">
                  <c:v>0</c:v>
                </c:pt>
                <c:pt idx="1">
                  <c:v>0.15</c:v>
                </c:pt>
                <c:pt idx="2">
                  <c:v>0.11</c:v>
                </c:pt>
                <c:pt idx="3">
                  <c:v>0.18</c:v>
                </c:pt>
                <c:pt idx="4">
                  <c:v>0</c:v>
                </c:pt>
                <c:pt idx="5">
                  <c:v>2.2999999999999998</c:v>
                </c:pt>
                <c:pt idx="6">
                  <c:v>1.29</c:v>
                </c:pt>
                <c:pt idx="7">
                  <c:v>0.3</c:v>
                </c:pt>
                <c:pt idx="8">
                  <c:v>2.5299999999999998</c:v>
                </c:pt>
                <c:pt idx="9">
                  <c:v>3.37</c:v>
                </c:pt>
                <c:pt idx="10">
                  <c:v>2.85</c:v>
                </c:pt>
                <c:pt idx="11">
                  <c:v>2.19</c:v>
                </c:pt>
                <c:pt idx="12">
                  <c:v>2.06</c:v>
                </c:pt>
                <c:pt idx="13">
                  <c:v>2.39</c:v>
                </c:pt>
                <c:pt idx="14">
                  <c:v>1.57</c:v>
                </c:pt>
                <c:pt idx="15">
                  <c:v>1.28</c:v>
                </c:pt>
                <c:pt idx="16">
                  <c:v>1.1399999999999999</c:v>
                </c:pt>
                <c:pt idx="17">
                  <c:v>4.01</c:v>
                </c:pt>
                <c:pt idx="18">
                  <c:v>3.11</c:v>
                </c:pt>
                <c:pt idx="19">
                  <c:v>2.7</c:v>
                </c:pt>
                <c:pt idx="20">
                  <c:v>3.48</c:v>
                </c:pt>
                <c:pt idx="21">
                  <c:v>2.5499999999999998</c:v>
                </c:pt>
                <c:pt idx="22">
                  <c:v>2.67</c:v>
                </c:pt>
                <c:pt idx="23">
                  <c:v>4.5599999999999996</c:v>
                </c:pt>
                <c:pt idx="24">
                  <c:v>4.55</c:v>
                </c:pt>
                <c:pt idx="25">
                  <c:v>5</c:v>
                </c:pt>
                <c:pt idx="26" formatCode="General">
                  <c:v>4.46</c:v>
                </c:pt>
              </c:numCache>
            </c:numRef>
          </c:val>
        </c:ser>
        <c:ser>
          <c:idx val="1"/>
          <c:order val="1"/>
          <c:tx>
            <c:strRef>
              <c:f>'A7'!$D$3</c:f>
              <c:strCache>
                <c:ptCount val="1"/>
                <c:pt idx="0">
                  <c:v>Série professionnelle hors agricole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'A7'!$A$4:$A$30</c:f>
              <c:strCache>
                <c:ptCount val="27"/>
                <c:pt idx="0">
                  <c:v>PARIS</c:v>
                </c:pt>
                <c:pt idx="1">
                  <c:v>CRETEIL</c:v>
                </c:pt>
                <c:pt idx="2">
                  <c:v>VERSAILLES</c:v>
                </c:pt>
                <c:pt idx="3">
                  <c:v>STRASBOURG</c:v>
                </c:pt>
                <c:pt idx="4">
                  <c:v>CORSE</c:v>
                </c:pt>
                <c:pt idx="5">
                  <c:v>AMIENS</c:v>
                </c:pt>
                <c:pt idx="6">
                  <c:v>ROUEN</c:v>
                </c:pt>
                <c:pt idx="7">
                  <c:v>NICE</c:v>
                </c:pt>
                <c:pt idx="8">
                  <c:v>LYON</c:v>
                </c:pt>
                <c:pt idx="9">
                  <c:v>DIJON</c:v>
                </c:pt>
                <c:pt idx="10">
                  <c:v>ORLEANS-T</c:v>
                </c:pt>
                <c:pt idx="11">
                  <c:v>France métropolitaine</c:v>
                </c:pt>
                <c:pt idx="12">
                  <c:v>MONTPELL.</c:v>
                </c:pt>
                <c:pt idx="13">
                  <c:v>TOULOUSE</c:v>
                </c:pt>
                <c:pt idx="14">
                  <c:v>NANCY-METZ</c:v>
                </c:pt>
                <c:pt idx="15">
                  <c:v>LILLE</c:v>
                </c:pt>
                <c:pt idx="16">
                  <c:v>AIX-MARS.</c:v>
                </c:pt>
                <c:pt idx="17">
                  <c:v>BESANCON</c:v>
                </c:pt>
                <c:pt idx="18">
                  <c:v>BORDEAUX</c:v>
                </c:pt>
                <c:pt idx="19">
                  <c:v>CLERMONT-F</c:v>
                </c:pt>
                <c:pt idx="20">
                  <c:v>GRENOBLE</c:v>
                </c:pt>
                <c:pt idx="21">
                  <c:v>REIMS</c:v>
                </c:pt>
                <c:pt idx="22">
                  <c:v>LIMOGES</c:v>
                </c:pt>
                <c:pt idx="23">
                  <c:v>CAEN</c:v>
                </c:pt>
                <c:pt idx="24">
                  <c:v>RENNES</c:v>
                </c:pt>
                <c:pt idx="25">
                  <c:v>NANTES</c:v>
                </c:pt>
                <c:pt idx="26">
                  <c:v>POITIERS</c:v>
                </c:pt>
              </c:strCache>
            </c:strRef>
          </c:cat>
          <c:val>
            <c:numRef>
              <c:f>'A7'!$D$4:$D$30</c:f>
              <c:numCache>
                <c:formatCode>0.0</c:formatCode>
                <c:ptCount val="27"/>
                <c:pt idx="0">
                  <c:v>3.68</c:v>
                </c:pt>
                <c:pt idx="1">
                  <c:v>4.78</c:v>
                </c:pt>
                <c:pt idx="2">
                  <c:v>4.95</c:v>
                </c:pt>
                <c:pt idx="3">
                  <c:v>5.95</c:v>
                </c:pt>
                <c:pt idx="4">
                  <c:v>6.28</c:v>
                </c:pt>
                <c:pt idx="5">
                  <c:v>4.25</c:v>
                </c:pt>
                <c:pt idx="6">
                  <c:v>5.45</c:v>
                </c:pt>
                <c:pt idx="7">
                  <c:v>6.66</c:v>
                </c:pt>
                <c:pt idx="8">
                  <c:v>5.81</c:v>
                </c:pt>
                <c:pt idx="9">
                  <c:v>5.27</c:v>
                </c:pt>
                <c:pt idx="10">
                  <c:v>5.87</c:v>
                </c:pt>
                <c:pt idx="11">
                  <c:v>6.55</c:v>
                </c:pt>
                <c:pt idx="12">
                  <c:v>6.84</c:v>
                </c:pt>
                <c:pt idx="13">
                  <c:v>6.55</c:v>
                </c:pt>
                <c:pt idx="14">
                  <c:v>7.46</c:v>
                </c:pt>
                <c:pt idx="15">
                  <c:v>7.77</c:v>
                </c:pt>
                <c:pt idx="16">
                  <c:v>8.0500000000000007</c:v>
                </c:pt>
                <c:pt idx="17">
                  <c:v>6.15</c:v>
                </c:pt>
                <c:pt idx="18">
                  <c:v>7.09</c:v>
                </c:pt>
                <c:pt idx="19">
                  <c:v>7.8</c:v>
                </c:pt>
                <c:pt idx="20">
                  <c:v>7.06</c:v>
                </c:pt>
                <c:pt idx="21">
                  <c:v>8.24</c:v>
                </c:pt>
                <c:pt idx="22">
                  <c:v>8.6999999999999993</c:v>
                </c:pt>
                <c:pt idx="23">
                  <c:v>7.04</c:v>
                </c:pt>
                <c:pt idx="24">
                  <c:v>7.69</c:v>
                </c:pt>
                <c:pt idx="25">
                  <c:v>7.77</c:v>
                </c:pt>
                <c:pt idx="26" formatCode="_-* #,##0\ _€_-;\-* #,##0\ _€_-;_-* &quot;-&quot;??\ _€_-;_-@_-">
                  <c:v>9.91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774400"/>
        <c:axId val="116775936"/>
      </c:barChart>
      <c:catAx>
        <c:axId val="11677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6775936"/>
        <c:crosses val="autoZero"/>
        <c:auto val="1"/>
        <c:lblAlgn val="ctr"/>
        <c:lblOffset val="100"/>
        <c:noMultiLvlLbl val="0"/>
      </c:catAx>
      <c:valAx>
        <c:axId val="1167759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Part des présents (en 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6774400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951556701963975"/>
          <c:y val="0.64414441052011351"/>
          <c:w val="0.28052810209068696"/>
          <c:h val="0.20920692056350099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4"/>
              <c:numFmt formatCode="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'A8'!$A$5:$A$9</c:f>
              <c:strCache>
                <c:ptCount val="5"/>
                <c:pt idx="0">
                  <c:v>Allier</c:v>
                </c:pt>
                <c:pt idx="1">
                  <c:v>Cantal</c:v>
                </c:pt>
                <c:pt idx="2">
                  <c:v>Haute-Loire</c:v>
                </c:pt>
                <c:pt idx="3">
                  <c:v>Puy-de-Dôme</c:v>
                </c:pt>
                <c:pt idx="4">
                  <c:v>Académie</c:v>
                </c:pt>
              </c:strCache>
            </c:strRef>
          </c:cat>
          <c:val>
            <c:numRef>
              <c:f>'A8'!$E$5:$E$9</c:f>
              <c:numCache>
                <c:formatCode>0.0%</c:formatCode>
                <c:ptCount val="5"/>
                <c:pt idx="0">
                  <c:v>0.11050626020685901</c:v>
                </c:pt>
                <c:pt idx="1">
                  <c:v>0.14829659318637275</c:v>
                </c:pt>
                <c:pt idx="2">
                  <c:v>0.11395511921458626</c:v>
                </c:pt>
                <c:pt idx="3">
                  <c:v>9.227739485159657E-2</c:v>
                </c:pt>
                <c:pt idx="4">
                  <c:v>0.1063309542690986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07488"/>
        <c:axId val="127809024"/>
      </c:barChart>
      <c:catAx>
        <c:axId val="12780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809024"/>
        <c:crosses val="autoZero"/>
        <c:auto val="1"/>
        <c:lblAlgn val="ctr"/>
        <c:lblOffset val="100"/>
        <c:noMultiLvlLbl val="0"/>
      </c:catAx>
      <c:valAx>
        <c:axId val="12780902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12780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114300</xdr:rowOff>
    </xdr:from>
    <xdr:to>
      <xdr:col>11</xdr:col>
      <xdr:colOff>314025</xdr:colOff>
      <xdr:row>18</xdr:row>
      <xdr:rowOff>178800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</cdr:x>
      <cdr:y>0.89583</cdr:y>
    </cdr:from>
    <cdr:to>
      <cdr:x>0.99128</cdr:x>
      <cdr:y>0.98958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1915" y="2457450"/>
          <a:ext cx="3166110" cy="2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>
              <a:solidFill>
                <a:schemeClr val="tx1">
                  <a:lumMod val="65000"/>
                  <a:lumOff val="35000"/>
                </a:schemeClr>
              </a:solidFill>
            </a:rPr>
            <a:t>Sources : [1] [2] [3]	Champ : toute série, tout candidat.         2016 pour</a:t>
          </a:r>
          <a:r>
            <a:rPr lang="fr-FR" sz="800" i="1" baseline="0">
              <a:solidFill>
                <a:schemeClr val="tx1">
                  <a:lumMod val="65000"/>
                  <a:lumOff val="35000"/>
                </a:schemeClr>
              </a:solidFill>
            </a:rPr>
            <a:t> la</a:t>
          </a:r>
          <a:r>
            <a:rPr lang="fr-FR" sz="800" i="1">
              <a:solidFill>
                <a:schemeClr val="tx1">
                  <a:lumMod val="65000"/>
                  <a:lumOff val="35000"/>
                </a:schemeClr>
              </a:solidFill>
            </a:rPr>
            <a:t> France : résultats</a:t>
          </a:r>
          <a:r>
            <a:rPr lang="fr-FR" sz="800" i="1" baseline="0">
              <a:solidFill>
                <a:schemeClr val="tx1">
                  <a:lumMod val="65000"/>
                  <a:lumOff val="35000"/>
                </a:schemeClr>
              </a:solidFill>
            </a:rPr>
            <a:t> provisoires.</a:t>
          </a:r>
          <a:endParaRPr lang="fr-FR" sz="800" i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5</xdr:row>
      <xdr:rowOff>28575</xdr:rowOff>
    </xdr:from>
    <xdr:to>
      <xdr:col>14</xdr:col>
      <xdr:colOff>723600</xdr:colOff>
      <xdr:row>18</xdr:row>
      <xdr:rowOff>83550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12</xdr:col>
      <xdr:colOff>609600</xdr:colOff>
      <xdr:row>32</xdr:row>
      <xdr:rowOff>85725</xdr:rowOff>
    </xdr:to>
    <xdr:grpSp>
      <xdr:nvGrpSpPr>
        <xdr:cNvPr id="8" name="Groupe 1"/>
        <xdr:cNvGrpSpPr>
          <a:grpSpLocks/>
        </xdr:cNvGrpSpPr>
      </xdr:nvGrpSpPr>
      <xdr:grpSpPr bwMode="auto">
        <a:xfrm>
          <a:off x="6076950" y="247650"/>
          <a:ext cx="3676650" cy="5457825"/>
          <a:chOff x="5292965" y="3905250"/>
          <a:chExt cx="6210000" cy="7416515"/>
        </a:xfrm>
      </xdr:grpSpPr>
      <xdr:graphicFrame macro="">
        <xdr:nvGraphicFramePr>
          <xdr:cNvPr id="9" name="Graphique 2"/>
          <xdr:cNvGraphicFramePr>
            <a:graphicFrameLocks/>
          </xdr:cNvGraphicFramePr>
        </xdr:nvGraphicFramePr>
        <xdr:xfrm>
          <a:off x="5292965" y="3905250"/>
          <a:ext cx="6210000" cy="25210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Graphique 3"/>
          <xdr:cNvGraphicFramePr>
            <a:graphicFrameLocks/>
          </xdr:cNvGraphicFramePr>
        </xdr:nvGraphicFramePr>
        <xdr:xfrm>
          <a:off x="5292965" y="6352992"/>
          <a:ext cx="6210000" cy="25210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1" name="Graphique 4"/>
          <xdr:cNvGraphicFramePr>
            <a:graphicFrameLocks/>
          </xdr:cNvGraphicFramePr>
        </xdr:nvGraphicFramePr>
        <xdr:xfrm>
          <a:off x="5292965" y="8800758"/>
          <a:ext cx="6210000" cy="25210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78685</xdr:colOff>
      <xdr:row>12</xdr:row>
      <xdr:rowOff>86761</xdr:rowOff>
    </xdr:from>
    <xdr:to>
      <xdr:col>5</xdr:col>
      <xdr:colOff>438978</xdr:colOff>
      <xdr:row>19</xdr:row>
      <xdr:rowOff>24849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57151</xdr:rowOff>
    </xdr:from>
    <xdr:to>
      <xdr:col>15</xdr:col>
      <xdr:colOff>723899</xdr:colOff>
      <xdr:row>27</xdr:row>
      <xdr:rowOff>152401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504827</xdr:colOff>
      <xdr:row>11</xdr:row>
      <xdr:rowOff>52387</xdr:rowOff>
    </xdr:from>
    <xdr:to>
      <xdr:col>3</xdr:col>
      <xdr:colOff>123826</xdr:colOff>
      <xdr:row>21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18"/>
  <sheetViews>
    <sheetView showGridLines="0" tabSelected="1" workbookViewId="0">
      <selection activeCell="A24" sqref="A24"/>
    </sheetView>
  </sheetViews>
  <sheetFormatPr baseColWidth="10" defaultRowHeight="15" x14ac:dyDescent="0.25"/>
  <cols>
    <col min="1" max="1" width="149.5703125" bestFit="1" customWidth="1"/>
  </cols>
  <sheetData>
    <row r="1" spans="1:1" ht="36" x14ac:dyDescent="0.25">
      <c r="A1" s="25" t="s">
        <v>16</v>
      </c>
    </row>
    <row r="2" spans="1:1" ht="26.25" x14ac:dyDescent="0.25">
      <c r="A2" s="26" t="s">
        <v>575</v>
      </c>
    </row>
    <row r="3" spans="1:1" x14ac:dyDescent="0.25">
      <c r="A3" s="27" t="s">
        <v>15</v>
      </c>
    </row>
    <row r="4" spans="1:1" x14ac:dyDescent="0.25">
      <c r="A4" s="298"/>
    </row>
    <row r="5" spans="1:1" x14ac:dyDescent="0.25">
      <c r="A5" s="27" t="s">
        <v>17</v>
      </c>
    </row>
    <row r="6" spans="1:1" x14ac:dyDescent="0.25">
      <c r="A6" s="297" t="s">
        <v>579</v>
      </c>
    </row>
    <row r="7" spans="1:1" x14ac:dyDescent="0.25">
      <c r="A7" s="298"/>
    </row>
    <row r="8" spans="1:1" x14ac:dyDescent="0.25">
      <c r="A8" s="27" t="s">
        <v>14</v>
      </c>
    </row>
    <row r="9" spans="1:1" ht="38.25" x14ac:dyDescent="0.25">
      <c r="A9" s="297" t="s">
        <v>608</v>
      </c>
    </row>
    <row r="10" spans="1:1" x14ac:dyDescent="0.25">
      <c r="A10" s="297" t="s">
        <v>576</v>
      </c>
    </row>
    <row r="11" spans="1:1" x14ac:dyDescent="0.25">
      <c r="A11" s="297" t="s">
        <v>577</v>
      </c>
    </row>
    <row r="12" spans="1:1" x14ac:dyDescent="0.25">
      <c r="A12" s="297" t="s">
        <v>825</v>
      </c>
    </row>
    <row r="13" spans="1:1" x14ac:dyDescent="0.25">
      <c r="A13" s="297" t="s">
        <v>609</v>
      </c>
    </row>
    <row r="14" spans="1:1" x14ac:dyDescent="0.25">
      <c r="A14" s="297" t="s">
        <v>578</v>
      </c>
    </row>
    <row r="15" spans="1:1" ht="25.5" x14ac:dyDescent="0.25">
      <c r="A15" s="297" t="s">
        <v>826</v>
      </c>
    </row>
    <row r="16" spans="1:1" ht="25.5" x14ac:dyDescent="0.25">
      <c r="A16" s="297" t="s">
        <v>612</v>
      </c>
    </row>
    <row r="17" spans="1:1" x14ac:dyDescent="0.25">
      <c r="A17" s="297" t="s">
        <v>824</v>
      </c>
    </row>
    <row r="18" spans="1:1" ht="25.5" x14ac:dyDescent="0.25">
      <c r="A18" s="297" t="s">
        <v>829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14"/>
  <sheetViews>
    <sheetView showGridLines="0" zoomScale="115" zoomScaleNormal="115" workbookViewId="0">
      <selection activeCell="A27" sqref="A27"/>
    </sheetView>
  </sheetViews>
  <sheetFormatPr baseColWidth="10" defaultRowHeight="15" x14ac:dyDescent="0.25"/>
  <cols>
    <col min="1" max="1" width="13.28515625" style="72" customWidth="1"/>
    <col min="2" max="2" width="31.140625" style="72" customWidth="1"/>
    <col min="3" max="3" width="19.42578125" style="72" bestFit="1" customWidth="1"/>
    <col min="4" max="4" width="11" style="73" customWidth="1"/>
    <col min="5" max="5" width="11" customWidth="1"/>
    <col min="6" max="6" width="13.28515625" customWidth="1"/>
    <col min="8" max="8" width="19.42578125" bestFit="1" customWidth="1"/>
  </cols>
  <sheetData>
    <row r="1" spans="1:6" x14ac:dyDescent="0.25">
      <c r="A1" s="285" t="s">
        <v>567</v>
      </c>
    </row>
    <row r="3" spans="1:6" ht="15" customHeight="1" x14ac:dyDescent="0.25">
      <c r="A3" s="56"/>
      <c r="B3" s="56"/>
      <c r="C3" s="56"/>
      <c r="D3" s="453" t="s">
        <v>603</v>
      </c>
      <c r="E3" s="453"/>
    </row>
    <row r="4" spans="1:6" x14ac:dyDescent="0.25">
      <c r="A4" s="57"/>
      <c r="B4" s="57"/>
      <c r="C4" s="57"/>
      <c r="D4" s="58" t="s">
        <v>543</v>
      </c>
      <c r="E4" s="58" t="s">
        <v>541</v>
      </c>
    </row>
    <row r="5" spans="1:6" x14ac:dyDescent="0.25">
      <c r="A5" s="59" t="s">
        <v>78</v>
      </c>
      <c r="B5" s="60" t="s">
        <v>79</v>
      </c>
      <c r="C5" s="61" t="s">
        <v>80</v>
      </c>
      <c r="D5" s="62">
        <v>13637</v>
      </c>
      <c r="E5" s="75">
        <f>D5/$D$11</f>
        <v>0.90120274914089349</v>
      </c>
      <c r="F5" s="71" t="s">
        <v>85</v>
      </c>
    </row>
    <row r="6" spans="1:6" x14ac:dyDescent="0.25">
      <c r="A6" s="59"/>
      <c r="B6" s="60"/>
      <c r="C6" s="61" t="s">
        <v>613</v>
      </c>
      <c r="D6" s="62">
        <v>756</v>
      </c>
      <c r="E6" s="75">
        <f t="shared" ref="E6:E11" si="0">D6/$D$11</f>
        <v>4.9960348929421097E-2</v>
      </c>
      <c r="F6" s="71" t="s">
        <v>602</v>
      </c>
    </row>
    <row r="7" spans="1:6" x14ac:dyDescent="0.25">
      <c r="A7" s="59"/>
      <c r="B7" s="60"/>
      <c r="C7" s="63" t="s">
        <v>82</v>
      </c>
      <c r="D7" s="64">
        <v>14393</v>
      </c>
      <c r="E7" s="76">
        <f t="shared" si="0"/>
        <v>0.95116309807031452</v>
      </c>
      <c r="F7" s="71"/>
    </row>
    <row r="8" spans="1:6" x14ac:dyDescent="0.25">
      <c r="A8" s="59"/>
      <c r="B8" s="60" t="s">
        <v>614</v>
      </c>
      <c r="C8" s="61"/>
      <c r="D8" s="62">
        <v>356</v>
      </c>
      <c r="E8" s="75">
        <f t="shared" si="0"/>
        <v>2.352630187681734E-2</v>
      </c>
      <c r="F8" s="71" t="s">
        <v>588</v>
      </c>
    </row>
    <row r="9" spans="1:6" x14ac:dyDescent="0.25">
      <c r="A9" s="65"/>
      <c r="B9" s="66"/>
      <c r="C9" s="65"/>
      <c r="D9" s="67">
        <v>14749</v>
      </c>
      <c r="E9" s="77">
        <f t="shared" si="0"/>
        <v>0.97468939994713188</v>
      </c>
      <c r="F9" s="71"/>
    </row>
    <row r="10" spans="1:6" x14ac:dyDescent="0.25">
      <c r="A10" s="68" t="s">
        <v>83</v>
      </c>
      <c r="B10" s="61"/>
      <c r="C10" s="61"/>
      <c r="D10" s="62">
        <v>383</v>
      </c>
      <c r="E10" s="75">
        <f t="shared" si="0"/>
        <v>2.5310600052868094E-2</v>
      </c>
      <c r="F10" s="71" t="s">
        <v>86</v>
      </c>
    </row>
    <row r="11" spans="1:6" ht="15.75" thickBot="1" x14ac:dyDescent="0.3">
      <c r="A11" s="69" t="s">
        <v>84</v>
      </c>
      <c r="B11" s="69"/>
      <c r="C11" s="69"/>
      <c r="D11" s="70">
        <v>15132</v>
      </c>
      <c r="E11" s="78">
        <f t="shared" si="0"/>
        <v>1</v>
      </c>
      <c r="F11" s="71"/>
    </row>
    <row r="12" spans="1:6" x14ac:dyDescent="0.25">
      <c r="A12" s="284" t="s">
        <v>569</v>
      </c>
    </row>
    <row r="13" spans="1:6" x14ac:dyDescent="0.25">
      <c r="A13"/>
      <c r="B13"/>
      <c r="C13"/>
      <c r="D13"/>
    </row>
    <row r="14" spans="1:6" x14ac:dyDescent="0.25">
      <c r="A14"/>
      <c r="B14"/>
      <c r="C14"/>
      <c r="D14"/>
    </row>
  </sheetData>
  <mergeCells count="1">
    <mergeCell ref="D3:E3"/>
  </mergeCells>
  <pageMargins left="0.25" right="0.25" top="0.75" bottom="0.75" header="0.3" footer="0.3"/>
  <pageSetup paperSize="9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12"/>
  <sheetViews>
    <sheetView showGridLines="0" workbookViewId="0">
      <selection activeCell="A22" sqref="A22"/>
    </sheetView>
  </sheetViews>
  <sheetFormatPr baseColWidth="10" defaultRowHeight="15" x14ac:dyDescent="0.25"/>
  <cols>
    <col min="1" max="1" width="13.28515625" customWidth="1"/>
    <col min="2" max="2" width="18.42578125" bestFit="1" customWidth="1"/>
    <col min="3" max="3" width="19.42578125" bestFit="1" customWidth="1"/>
    <col min="4" max="4" width="11.140625" bestFit="1" customWidth="1"/>
    <col min="5" max="5" width="11.7109375" bestFit="1" customWidth="1"/>
    <col min="6" max="6" width="13.28515625" customWidth="1"/>
  </cols>
  <sheetData>
    <row r="1" spans="1:6" x14ac:dyDescent="0.25">
      <c r="A1" s="285" t="s">
        <v>566</v>
      </c>
    </row>
    <row r="3" spans="1:6" x14ac:dyDescent="0.25">
      <c r="A3" s="56"/>
      <c r="B3" s="56"/>
      <c r="C3" s="56"/>
      <c r="D3" s="452" t="s">
        <v>604</v>
      </c>
      <c r="E3" s="452"/>
      <c r="F3" s="452"/>
    </row>
    <row r="4" spans="1:6" ht="24" x14ac:dyDescent="0.25">
      <c r="A4" s="74"/>
      <c r="B4" s="74"/>
      <c r="C4" s="74"/>
      <c r="D4" s="58" t="s">
        <v>65</v>
      </c>
      <c r="E4" s="58" t="s">
        <v>66</v>
      </c>
      <c r="F4" s="58" t="s">
        <v>84</v>
      </c>
    </row>
    <row r="5" spans="1:6" x14ac:dyDescent="0.25">
      <c r="A5" s="59" t="s">
        <v>78</v>
      </c>
      <c r="B5" s="60" t="s">
        <v>79</v>
      </c>
      <c r="C5" s="61" t="s">
        <v>80</v>
      </c>
      <c r="D5" s="75">
        <v>0.98654282161924967</v>
      </c>
      <c r="E5" s="75">
        <v>0.67272727272727273</v>
      </c>
      <c r="F5" s="75">
        <v>0.98157345425753972</v>
      </c>
    </row>
    <row r="6" spans="1:6" x14ac:dyDescent="0.25">
      <c r="A6" s="59"/>
      <c r="B6" s="60"/>
      <c r="C6" s="61" t="s">
        <v>613</v>
      </c>
      <c r="D6" s="75" t="s">
        <v>589</v>
      </c>
      <c r="E6" s="75">
        <v>0.94022415940224158</v>
      </c>
      <c r="F6" s="75">
        <v>0.94029850746268662</v>
      </c>
    </row>
    <row r="7" spans="1:6" x14ac:dyDescent="0.25">
      <c r="A7" s="59"/>
      <c r="B7" s="60"/>
      <c r="C7" s="63" t="s">
        <v>82</v>
      </c>
      <c r="D7" s="76">
        <v>0.98654380576276146</v>
      </c>
      <c r="E7" s="76">
        <v>0.88269794721407624</v>
      </c>
      <c r="F7" s="76">
        <v>0.97931550656596589</v>
      </c>
    </row>
    <row r="8" spans="1:6" x14ac:dyDescent="0.25">
      <c r="A8" s="59"/>
      <c r="B8" s="60" t="s">
        <v>614</v>
      </c>
      <c r="C8" s="61"/>
      <c r="D8" s="75"/>
      <c r="E8" s="75">
        <v>0.94680851063829785</v>
      </c>
      <c r="F8" s="75">
        <v>0.94680851063829785</v>
      </c>
    </row>
    <row r="9" spans="1:6" x14ac:dyDescent="0.25">
      <c r="A9" s="65"/>
      <c r="B9" s="66"/>
      <c r="C9" s="65"/>
      <c r="D9" s="77">
        <v>0.98654380576276146</v>
      </c>
      <c r="E9" s="77">
        <v>0.89992852037169402</v>
      </c>
      <c r="F9" s="77">
        <v>0.97850461089365093</v>
      </c>
    </row>
    <row r="10" spans="1:6" x14ac:dyDescent="0.25">
      <c r="A10" s="68" t="s">
        <v>83</v>
      </c>
      <c r="B10" s="61"/>
      <c r="C10" s="61"/>
      <c r="D10" s="75">
        <v>0.73333333333333328</v>
      </c>
      <c r="E10" s="75">
        <v>0.75268817204301075</v>
      </c>
      <c r="F10" s="75">
        <v>0.75098039215686274</v>
      </c>
    </row>
    <row r="11" spans="1:6" ht="15.75" thickBot="1" x14ac:dyDescent="0.3">
      <c r="A11" s="69" t="s">
        <v>84</v>
      </c>
      <c r="B11" s="69"/>
      <c r="C11" s="69"/>
      <c r="D11" s="78">
        <v>0.98571324440556896</v>
      </c>
      <c r="E11" s="78">
        <v>0.8631974248927039</v>
      </c>
      <c r="F11" s="78">
        <v>0.97105820445357116</v>
      </c>
    </row>
    <row r="12" spans="1:6" x14ac:dyDescent="0.25">
      <c r="A12" s="284" t="s">
        <v>590</v>
      </c>
    </row>
  </sheetData>
  <mergeCells count="1">
    <mergeCell ref="D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12"/>
  <sheetViews>
    <sheetView showGridLines="0" workbookViewId="0">
      <selection activeCell="A16" sqref="A16"/>
    </sheetView>
  </sheetViews>
  <sheetFormatPr baseColWidth="10" defaultRowHeight="15" x14ac:dyDescent="0.25"/>
  <cols>
    <col min="1" max="1" width="13.28515625" customWidth="1"/>
    <col min="2" max="2" width="18.85546875" customWidth="1"/>
    <col min="3" max="3" width="20.7109375" bestFit="1" customWidth="1"/>
    <col min="4" max="4" width="11.5703125" bestFit="1" customWidth="1"/>
    <col min="5" max="5" width="11.7109375" bestFit="1" customWidth="1"/>
    <col min="6" max="6" width="13.28515625" customWidth="1"/>
  </cols>
  <sheetData>
    <row r="1" spans="1:6" x14ac:dyDescent="0.25">
      <c r="A1" s="285" t="s">
        <v>565</v>
      </c>
    </row>
    <row r="3" spans="1:6" x14ac:dyDescent="0.25">
      <c r="A3" s="56"/>
      <c r="B3" s="56"/>
      <c r="C3" s="56"/>
      <c r="D3" s="452" t="s">
        <v>615</v>
      </c>
      <c r="E3" s="452"/>
      <c r="F3" s="452"/>
    </row>
    <row r="4" spans="1:6" ht="24" x14ac:dyDescent="0.25">
      <c r="A4" s="74"/>
      <c r="B4" s="74"/>
      <c r="C4" s="74"/>
      <c r="D4" s="58" t="s">
        <v>65</v>
      </c>
      <c r="E4" s="58" t="s">
        <v>66</v>
      </c>
      <c r="F4" s="58" t="s">
        <v>84</v>
      </c>
    </row>
    <row r="5" spans="1:6" x14ac:dyDescent="0.25">
      <c r="A5" s="59" t="s">
        <v>78</v>
      </c>
      <c r="B5" s="60" t="s">
        <v>79</v>
      </c>
      <c r="C5" s="61" t="s">
        <v>80</v>
      </c>
      <c r="D5" s="75">
        <v>0.89836162799317965</v>
      </c>
      <c r="E5" s="75">
        <v>0.78378378378378377</v>
      </c>
      <c r="F5" s="75">
        <v>0.89711813448705724</v>
      </c>
    </row>
    <row r="6" spans="1:6" x14ac:dyDescent="0.25">
      <c r="A6" s="59"/>
      <c r="B6" s="60"/>
      <c r="C6" s="61" t="s">
        <v>613</v>
      </c>
      <c r="D6" s="75" t="s">
        <v>589</v>
      </c>
      <c r="E6" s="75">
        <v>0.88476821192052979</v>
      </c>
      <c r="F6" s="75">
        <v>0.88492063492063489</v>
      </c>
    </row>
    <row r="7" spans="1:6" x14ac:dyDescent="0.25">
      <c r="A7" s="59"/>
      <c r="B7" s="60"/>
      <c r="C7" s="63" t="s">
        <v>82</v>
      </c>
      <c r="D7" s="76">
        <v>0.89836916234247588</v>
      </c>
      <c r="E7" s="76">
        <v>0.86821705426356588</v>
      </c>
      <c r="F7" s="76">
        <v>0.89647745431807124</v>
      </c>
    </row>
    <row r="8" spans="1:6" x14ac:dyDescent="0.25">
      <c r="A8" s="59"/>
      <c r="B8" s="60" t="s">
        <v>614</v>
      </c>
      <c r="C8" s="61"/>
      <c r="D8" s="75"/>
      <c r="E8" s="75">
        <v>0.88764044943820219</v>
      </c>
      <c r="F8" s="75">
        <v>0.8848314606741573</v>
      </c>
    </row>
    <row r="9" spans="1:6" x14ac:dyDescent="0.25">
      <c r="A9" s="65"/>
      <c r="B9" s="66"/>
      <c r="C9" s="65"/>
      <c r="D9" s="77">
        <v>0.89836916234247588</v>
      </c>
      <c r="E9" s="77">
        <v>0.87370929308975376</v>
      </c>
      <c r="F9" s="77">
        <v>0.89626415350193234</v>
      </c>
    </row>
    <row r="10" spans="1:6" x14ac:dyDescent="0.25">
      <c r="A10" s="68" t="s">
        <v>83</v>
      </c>
      <c r="B10" s="61"/>
      <c r="C10" s="61"/>
      <c r="D10" s="75">
        <v>0.66666666666666663</v>
      </c>
      <c r="E10" s="75">
        <v>0.70857142857142852</v>
      </c>
      <c r="F10" s="75">
        <v>0.70496083550913835</v>
      </c>
    </row>
    <row r="11" spans="1:6" ht="15.75" thickBot="1" x14ac:dyDescent="0.3">
      <c r="A11" s="69" t="s">
        <v>84</v>
      </c>
      <c r="B11" s="69"/>
      <c r="C11" s="69"/>
      <c r="D11" s="78">
        <v>0.89780374177327515</v>
      </c>
      <c r="E11" s="78">
        <v>0.83778744561839646</v>
      </c>
      <c r="F11" s="78">
        <v>0.89142215173143013</v>
      </c>
    </row>
    <row r="12" spans="1:6" x14ac:dyDescent="0.25">
      <c r="A12" s="284" t="s">
        <v>590</v>
      </c>
    </row>
  </sheetData>
  <mergeCells count="1">
    <mergeCell ref="D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17"/>
  <sheetViews>
    <sheetView showGridLines="0" workbookViewId="0">
      <selection activeCell="P5" sqref="P5"/>
    </sheetView>
  </sheetViews>
  <sheetFormatPr baseColWidth="10" defaultRowHeight="15" x14ac:dyDescent="0.25"/>
  <cols>
    <col min="1" max="1" width="16.5703125" customWidth="1"/>
    <col min="2" max="2" width="13.42578125" bestFit="1" customWidth="1"/>
    <col min="3" max="9" width="6.28515625" customWidth="1"/>
    <col min="10" max="10" width="6.42578125" customWidth="1"/>
    <col min="11" max="11" width="13.42578125" bestFit="1" customWidth="1"/>
    <col min="12" max="14" width="6.28515625" customWidth="1"/>
    <col min="15" max="15" width="7.5703125" customWidth="1"/>
  </cols>
  <sheetData>
    <row r="1" spans="1:15" x14ac:dyDescent="0.25">
      <c r="A1" s="285" t="s">
        <v>564</v>
      </c>
      <c r="N1" s="304"/>
    </row>
    <row r="2" spans="1:15" ht="15.75" thickBot="1" x14ac:dyDescent="0.3">
      <c r="N2" s="304"/>
    </row>
    <row r="3" spans="1:15" ht="15.75" thickBot="1" x14ac:dyDescent="0.3">
      <c r="A3" s="24"/>
      <c r="B3" s="79" t="s">
        <v>87</v>
      </c>
      <c r="C3" s="80" t="s">
        <v>88</v>
      </c>
      <c r="D3" s="80" t="s">
        <v>89</v>
      </c>
      <c r="E3" s="80" t="s">
        <v>90</v>
      </c>
      <c r="F3" s="80" t="s">
        <v>91</v>
      </c>
      <c r="G3" s="80" t="s">
        <v>92</v>
      </c>
      <c r="H3" s="80" t="s">
        <v>93</v>
      </c>
      <c r="I3" s="81" t="s">
        <v>94</v>
      </c>
      <c r="J3" s="24"/>
      <c r="K3" s="79"/>
      <c r="L3" s="80">
        <v>2013</v>
      </c>
      <c r="M3" s="80">
        <v>2014</v>
      </c>
      <c r="N3" s="80">
        <v>2015</v>
      </c>
      <c r="O3" s="81">
        <v>2016</v>
      </c>
    </row>
    <row r="4" spans="1:15" x14ac:dyDescent="0.25">
      <c r="A4" s="454" t="s">
        <v>11</v>
      </c>
      <c r="B4" s="82" t="s">
        <v>95</v>
      </c>
      <c r="C4" s="83">
        <v>0.81976302597599882</v>
      </c>
      <c r="D4" s="83">
        <v>0.83672983902941878</v>
      </c>
      <c r="E4" s="83">
        <v>0.85001643655489811</v>
      </c>
      <c r="F4" s="83">
        <v>0.8635449824091137</v>
      </c>
      <c r="G4" s="83">
        <v>0.88118165496980583</v>
      </c>
      <c r="H4" s="83">
        <v>0.87082246977956856</v>
      </c>
      <c r="I4" s="84">
        <v>0.88316709193535914</v>
      </c>
      <c r="J4" s="24"/>
      <c r="K4" s="82" t="s">
        <v>6</v>
      </c>
      <c r="L4" s="83">
        <v>0.86799999999999999</v>
      </c>
      <c r="M4" s="83">
        <v>0.87222927084110757</v>
      </c>
      <c r="N4" s="83">
        <v>0.89</v>
      </c>
      <c r="O4" s="84">
        <v>0.89800000000000002</v>
      </c>
    </row>
    <row r="5" spans="1:15" x14ac:dyDescent="0.25">
      <c r="A5" s="455"/>
      <c r="B5" s="85" t="s">
        <v>96</v>
      </c>
      <c r="C5" s="86">
        <v>0.70284237726098187</v>
      </c>
      <c r="D5" s="86">
        <v>0.74387947269303201</v>
      </c>
      <c r="E5" s="86">
        <v>0.74186046511627912</v>
      </c>
      <c r="F5" s="86">
        <v>0.73236009732360097</v>
      </c>
      <c r="G5" s="86">
        <v>0.7780373831775701</v>
      </c>
      <c r="H5" s="86">
        <v>0.75245098039215685</v>
      </c>
      <c r="I5" s="87">
        <v>0.71111111111111114</v>
      </c>
      <c r="J5" s="24"/>
      <c r="K5" s="85" t="s">
        <v>7</v>
      </c>
      <c r="L5" s="86">
        <v>0.72499999999999998</v>
      </c>
      <c r="M5" s="86">
        <v>0.76566416040100249</v>
      </c>
      <c r="N5" s="86">
        <v>0.79300000000000004</v>
      </c>
      <c r="O5" s="87">
        <v>0.83799999999999997</v>
      </c>
    </row>
    <row r="6" spans="1:15" x14ac:dyDescent="0.25">
      <c r="A6" s="455"/>
      <c r="B6" s="88" t="s">
        <v>7</v>
      </c>
      <c r="C6" s="89">
        <v>0.82513966480446932</v>
      </c>
      <c r="D6" s="89">
        <v>0.74711437565582373</v>
      </c>
      <c r="E6" s="89">
        <v>0.77034883720930236</v>
      </c>
      <c r="F6" s="89">
        <v>0.71964956195244056</v>
      </c>
      <c r="G6" s="89">
        <v>0.74808094905792044</v>
      </c>
      <c r="H6" s="89">
        <v>0.67128560431100848</v>
      </c>
      <c r="I6" s="90">
        <v>0.60905349794238683</v>
      </c>
      <c r="J6" s="24"/>
      <c r="K6" s="91"/>
      <c r="L6" s="92"/>
      <c r="M6" s="92"/>
      <c r="N6" s="92"/>
      <c r="O6" s="93"/>
    </row>
    <row r="7" spans="1:15" ht="15.75" thickBot="1" x14ac:dyDescent="0.3">
      <c r="A7" s="456"/>
      <c r="B7" s="94" t="s">
        <v>84</v>
      </c>
      <c r="C7" s="95">
        <v>0.81462174189446912</v>
      </c>
      <c r="D7" s="95">
        <v>0.82210260499734189</v>
      </c>
      <c r="E7" s="95">
        <v>0.83719793267216092</v>
      </c>
      <c r="F7" s="95">
        <v>0.84319208431920845</v>
      </c>
      <c r="G7" s="95">
        <v>0.86454126815444565</v>
      </c>
      <c r="H7" s="95">
        <v>0.84941520467836262</v>
      </c>
      <c r="I7" s="96">
        <v>0.85230518155854751</v>
      </c>
      <c r="J7" s="24"/>
      <c r="K7" s="94" t="s">
        <v>84</v>
      </c>
      <c r="L7" s="95">
        <v>0.85199999999999998</v>
      </c>
      <c r="M7" s="95">
        <v>0.86088696232077355</v>
      </c>
      <c r="N7" s="95">
        <v>0.88</v>
      </c>
      <c r="O7" s="96">
        <v>0.89100000000000001</v>
      </c>
    </row>
    <row r="8" spans="1:15" x14ac:dyDescent="0.25">
      <c r="A8" s="454" t="s">
        <v>97</v>
      </c>
      <c r="B8" s="97" t="s">
        <v>95</v>
      </c>
      <c r="C8" s="98">
        <v>0.79486573816155992</v>
      </c>
      <c r="D8" s="98">
        <v>0.82606862024868721</v>
      </c>
      <c r="E8" s="98">
        <v>0.83529375004882167</v>
      </c>
      <c r="F8" s="98">
        <v>0.83993790123203582</v>
      </c>
      <c r="G8" s="98">
        <v>0.84862638378658251</v>
      </c>
      <c r="H8" s="98">
        <v>0.84797327400936673</v>
      </c>
      <c r="I8" s="99">
        <v>0.86532092097149271</v>
      </c>
      <c r="J8" s="24"/>
      <c r="K8" s="97" t="s">
        <v>6</v>
      </c>
      <c r="L8" s="98">
        <v>0.85973122043882744</v>
      </c>
      <c r="M8" s="98">
        <v>0.86332237701728809</v>
      </c>
      <c r="N8" s="86">
        <v>0.87459551128076041</v>
      </c>
      <c r="O8" s="100" t="s">
        <v>591</v>
      </c>
    </row>
    <row r="9" spans="1:15" x14ac:dyDescent="0.25">
      <c r="A9" s="455"/>
      <c r="B9" s="85" t="s">
        <v>96</v>
      </c>
      <c r="C9" s="86">
        <v>0.77360392138897793</v>
      </c>
      <c r="D9" s="86">
        <v>0.80733689460492675</v>
      </c>
      <c r="E9" s="86">
        <v>0.69449574289483151</v>
      </c>
      <c r="F9" s="86">
        <v>0.67778414716764812</v>
      </c>
      <c r="G9" s="86">
        <v>0.6792572739078776</v>
      </c>
      <c r="H9" s="86">
        <v>0.66449772953815478</v>
      </c>
      <c r="I9" s="87">
        <v>0.66082873419975074</v>
      </c>
      <c r="J9" s="24"/>
      <c r="K9" s="85" t="s">
        <v>7</v>
      </c>
      <c r="L9" s="86">
        <v>0.74646808893960093</v>
      </c>
      <c r="M9" s="86">
        <v>0.78825858501659696</v>
      </c>
      <c r="N9" s="86">
        <v>0.77346107644077233</v>
      </c>
      <c r="O9" s="101" t="s">
        <v>592</v>
      </c>
    </row>
    <row r="10" spans="1:15" x14ac:dyDescent="0.25">
      <c r="A10" s="455"/>
      <c r="B10" s="88" t="s">
        <v>7</v>
      </c>
      <c r="C10" s="89">
        <v>0.73999286478772741</v>
      </c>
      <c r="D10" s="89">
        <v>0.73939181951336819</v>
      </c>
      <c r="E10" s="89">
        <v>0.79248400293716559</v>
      </c>
      <c r="F10" s="89">
        <v>0.82461837357757428</v>
      </c>
      <c r="G10" s="89">
        <v>0.80343054175676465</v>
      </c>
      <c r="H10" s="89">
        <v>0.80211596430049059</v>
      </c>
      <c r="I10" s="90">
        <v>0.78927749150312465</v>
      </c>
      <c r="J10" s="24"/>
      <c r="K10" s="91"/>
      <c r="L10" s="92"/>
      <c r="M10" s="92"/>
      <c r="N10" s="92"/>
      <c r="O10" s="93"/>
    </row>
    <row r="11" spans="1:15" ht="15.75" thickBot="1" x14ac:dyDescent="0.3">
      <c r="A11" s="456"/>
      <c r="B11" s="94" t="s">
        <v>84</v>
      </c>
      <c r="C11" s="95">
        <v>0.79060208637530505</v>
      </c>
      <c r="D11" s="95">
        <v>0.81976871863266543</v>
      </c>
      <c r="E11" s="95">
        <v>0.82487165097956416</v>
      </c>
      <c r="F11" s="95">
        <v>0.83037175408796771</v>
      </c>
      <c r="G11" s="95">
        <v>0.83795528506708072</v>
      </c>
      <c r="H11" s="95">
        <v>0.83680221177711211</v>
      </c>
      <c r="I11" s="96">
        <v>0.85019938707928788</v>
      </c>
      <c r="J11" s="24"/>
      <c r="K11" s="94" t="s">
        <v>84</v>
      </c>
      <c r="L11" s="95">
        <v>0.84958572767629603</v>
      </c>
      <c r="M11" s="95">
        <v>0.8566517235312715</v>
      </c>
      <c r="N11" s="95">
        <v>0.86575128013620628</v>
      </c>
      <c r="O11" s="96" t="s">
        <v>593</v>
      </c>
    </row>
    <row r="12" spans="1:15" x14ac:dyDescent="0.25">
      <c r="A12" s="284" t="s">
        <v>570</v>
      </c>
    </row>
    <row r="13" spans="1:15" x14ac:dyDescent="0.25">
      <c r="A13" s="284" t="s">
        <v>594</v>
      </c>
    </row>
    <row r="14" spans="1:15" x14ac:dyDescent="0.25">
      <c r="A14" s="284" t="s">
        <v>595</v>
      </c>
    </row>
    <row r="15" spans="1:15" x14ac:dyDescent="0.25">
      <c r="K15" s="303"/>
      <c r="L15" s="303"/>
      <c r="M15" s="303"/>
    </row>
    <row r="16" spans="1:15" x14ac:dyDescent="0.25">
      <c r="K16" s="303"/>
      <c r="L16" s="303"/>
      <c r="M16" s="303"/>
    </row>
    <row r="17" spans="11:13" x14ac:dyDescent="0.25">
      <c r="K17" s="303"/>
      <c r="L17" s="303"/>
      <c r="M17" s="303"/>
    </row>
  </sheetData>
  <mergeCells count="2">
    <mergeCell ref="A4:A7"/>
    <mergeCell ref="A8:A11"/>
  </mergeCells>
  <pageMargins left="0.7" right="0.7" top="0.75" bottom="0.75" header="0.3" footer="0.3"/>
  <ignoredErrors>
    <ignoredError sqref="C3:I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31"/>
  <sheetViews>
    <sheetView showGridLines="0" workbookViewId="0">
      <selection activeCell="A34" sqref="A34"/>
    </sheetView>
  </sheetViews>
  <sheetFormatPr baseColWidth="10" defaultRowHeight="15" x14ac:dyDescent="0.25"/>
  <cols>
    <col min="1" max="1" width="16.5703125" style="304" customWidth="1"/>
    <col min="2" max="5" width="19.28515625" style="304" customWidth="1"/>
    <col min="6" max="9" width="6.28515625" style="304" customWidth="1"/>
    <col min="10" max="10" width="6.42578125" style="304" customWidth="1"/>
    <col min="11" max="11" width="13.42578125" style="304" bestFit="1" customWidth="1"/>
    <col min="12" max="14" width="6.28515625" style="304" customWidth="1"/>
    <col min="15" max="15" width="7.5703125" style="304" customWidth="1"/>
    <col min="16" max="16384" width="11.42578125" style="304"/>
  </cols>
  <sheetData>
    <row r="1" spans="1:7" x14ac:dyDescent="0.25">
      <c r="A1" s="285" t="s">
        <v>823</v>
      </c>
    </row>
    <row r="2" spans="1:7" ht="15.75" thickBot="1" x14ac:dyDescent="0.3"/>
    <row r="3" spans="1:7" ht="25.5" x14ac:dyDescent="0.25">
      <c r="A3" s="417"/>
      <c r="B3" s="418" t="s">
        <v>65</v>
      </c>
      <c r="C3" s="418" t="s">
        <v>820</v>
      </c>
      <c r="D3" s="418" t="s">
        <v>821</v>
      </c>
      <c r="E3" s="422" t="s">
        <v>110</v>
      </c>
      <c r="F3" s="303"/>
      <c r="G3" s="303"/>
    </row>
    <row r="4" spans="1:7" x14ac:dyDescent="0.25">
      <c r="A4" s="423" t="s">
        <v>18</v>
      </c>
      <c r="B4" s="416">
        <v>96.32</v>
      </c>
      <c r="C4" s="416" t="s">
        <v>81</v>
      </c>
      <c r="D4" s="416">
        <v>3.68</v>
      </c>
      <c r="E4" s="419">
        <v>3.68</v>
      </c>
      <c r="F4" s="303"/>
      <c r="G4" s="303"/>
    </row>
    <row r="5" spans="1:7" x14ac:dyDescent="0.25">
      <c r="A5" s="423" t="s">
        <v>37</v>
      </c>
      <c r="B5" s="416">
        <v>95.07</v>
      </c>
      <c r="C5" s="416">
        <v>0.15</v>
      </c>
      <c r="D5" s="416">
        <v>4.78</v>
      </c>
      <c r="E5" s="419">
        <v>4.93</v>
      </c>
      <c r="F5" s="414"/>
      <c r="G5" s="414"/>
    </row>
    <row r="6" spans="1:7" x14ac:dyDescent="0.25">
      <c r="A6" s="423" t="s">
        <v>38</v>
      </c>
      <c r="B6" s="416">
        <v>94.94</v>
      </c>
      <c r="C6" s="416">
        <v>0.11</v>
      </c>
      <c r="D6" s="416">
        <v>4.95</v>
      </c>
      <c r="E6" s="419">
        <v>5.0599999999999996</v>
      </c>
      <c r="F6" s="414"/>
      <c r="G6" s="414"/>
    </row>
    <row r="7" spans="1:7" x14ac:dyDescent="0.25">
      <c r="A7" s="423" t="s">
        <v>29</v>
      </c>
      <c r="B7" s="416">
        <v>93.87</v>
      </c>
      <c r="C7" s="416">
        <v>0.18</v>
      </c>
      <c r="D7" s="416">
        <v>5.95</v>
      </c>
      <c r="E7" s="419">
        <v>6.13</v>
      </c>
      <c r="F7" s="414"/>
      <c r="G7" s="414"/>
    </row>
    <row r="8" spans="1:7" x14ac:dyDescent="0.25">
      <c r="A8" s="423" t="s">
        <v>39</v>
      </c>
      <c r="B8" s="416">
        <v>93.72</v>
      </c>
      <c r="C8" s="416" t="s">
        <v>81</v>
      </c>
      <c r="D8" s="416">
        <v>6.28</v>
      </c>
      <c r="E8" s="419">
        <v>6.28</v>
      </c>
      <c r="F8" s="414"/>
      <c r="G8" s="414"/>
    </row>
    <row r="9" spans="1:7" x14ac:dyDescent="0.25">
      <c r="A9" s="423" t="s">
        <v>33</v>
      </c>
      <c r="B9" s="416">
        <v>93.45</v>
      </c>
      <c r="C9" s="416">
        <v>2.2999999999999998</v>
      </c>
      <c r="D9" s="416">
        <v>4.25</v>
      </c>
      <c r="E9" s="419">
        <v>6.55</v>
      </c>
      <c r="F9" s="414"/>
      <c r="G9" s="414"/>
    </row>
    <row r="10" spans="1:7" x14ac:dyDescent="0.25">
      <c r="A10" s="423" t="s">
        <v>34</v>
      </c>
      <c r="B10" s="416">
        <v>93.26</v>
      </c>
      <c r="C10" s="416">
        <v>1.29</v>
      </c>
      <c r="D10" s="416">
        <v>5.45</v>
      </c>
      <c r="E10" s="419">
        <v>6.74</v>
      </c>
      <c r="F10" s="414"/>
      <c r="G10" s="414"/>
    </row>
    <row r="11" spans="1:7" x14ac:dyDescent="0.25">
      <c r="A11" s="423" t="s">
        <v>36</v>
      </c>
      <c r="B11" s="416">
        <v>93.04</v>
      </c>
      <c r="C11" s="416">
        <v>0.3</v>
      </c>
      <c r="D11" s="416">
        <v>6.66</v>
      </c>
      <c r="E11" s="419">
        <v>6.96</v>
      </c>
      <c r="F11" s="414"/>
      <c r="G11" s="414"/>
    </row>
    <row r="12" spans="1:7" x14ac:dyDescent="0.25">
      <c r="A12" s="423" t="s">
        <v>25</v>
      </c>
      <c r="B12" s="416">
        <v>91.67</v>
      </c>
      <c r="C12" s="416">
        <v>2.5299999999999998</v>
      </c>
      <c r="D12" s="416">
        <v>5.81</v>
      </c>
      <c r="E12" s="419">
        <v>8.33</v>
      </c>
      <c r="F12" s="414"/>
      <c r="G12" s="414"/>
    </row>
    <row r="13" spans="1:7" x14ac:dyDescent="0.25">
      <c r="A13" s="423" t="s">
        <v>22</v>
      </c>
      <c r="B13" s="416">
        <v>91.35</v>
      </c>
      <c r="C13" s="416">
        <v>3.37</v>
      </c>
      <c r="D13" s="416">
        <v>5.27</v>
      </c>
      <c r="E13" s="419">
        <v>8.65</v>
      </c>
      <c r="F13" s="414"/>
      <c r="G13" s="414"/>
    </row>
    <row r="14" spans="1:7" x14ac:dyDescent="0.25">
      <c r="A14" s="423" t="s">
        <v>816</v>
      </c>
      <c r="B14" s="416">
        <v>91.28</v>
      </c>
      <c r="C14" s="416">
        <v>2.85</v>
      </c>
      <c r="D14" s="416">
        <v>5.87</v>
      </c>
      <c r="E14" s="419">
        <v>8.7200000000000006</v>
      </c>
      <c r="F14" s="414"/>
      <c r="G14" s="414"/>
    </row>
    <row r="15" spans="1:7" x14ac:dyDescent="0.25">
      <c r="A15" s="420" t="s">
        <v>97</v>
      </c>
      <c r="B15" s="415">
        <v>91.25</v>
      </c>
      <c r="C15" s="415">
        <v>2.19</v>
      </c>
      <c r="D15" s="415">
        <v>6.55</v>
      </c>
      <c r="E15" s="421">
        <v>8.75</v>
      </c>
      <c r="F15" s="414"/>
      <c r="G15" s="414"/>
    </row>
    <row r="16" spans="1:7" x14ac:dyDescent="0.25">
      <c r="A16" s="423" t="s">
        <v>817</v>
      </c>
      <c r="B16" s="416">
        <v>91.09</v>
      </c>
      <c r="C16" s="416">
        <v>2.06</v>
      </c>
      <c r="D16" s="416">
        <v>6.84</v>
      </c>
      <c r="E16" s="419">
        <v>8.91</v>
      </c>
      <c r="F16" s="414"/>
      <c r="G16" s="414"/>
    </row>
    <row r="17" spans="1:5" x14ac:dyDescent="0.25">
      <c r="A17" s="423" t="s">
        <v>30</v>
      </c>
      <c r="B17" s="416">
        <v>91.06</v>
      </c>
      <c r="C17" s="416">
        <v>2.39</v>
      </c>
      <c r="D17" s="416">
        <v>6.55</v>
      </c>
      <c r="E17" s="419">
        <v>8.94</v>
      </c>
    </row>
    <row r="18" spans="1:5" x14ac:dyDescent="0.25">
      <c r="A18" s="423" t="s">
        <v>26</v>
      </c>
      <c r="B18" s="416">
        <v>90.97</v>
      </c>
      <c r="C18" s="416">
        <v>1.57</v>
      </c>
      <c r="D18" s="416">
        <v>7.46</v>
      </c>
      <c r="E18" s="419">
        <v>9.0299999999999994</v>
      </c>
    </row>
    <row r="19" spans="1:5" x14ac:dyDescent="0.25">
      <c r="A19" s="423" t="s">
        <v>24</v>
      </c>
      <c r="B19" s="416">
        <v>90.95</v>
      </c>
      <c r="C19" s="416">
        <v>1.28</v>
      </c>
      <c r="D19" s="416">
        <v>7.77</v>
      </c>
      <c r="E19" s="419">
        <v>9.0500000000000007</v>
      </c>
    </row>
    <row r="20" spans="1:5" x14ac:dyDescent="0.25">
      <c r="A20" s="423" t="s">
        <v>818</v>
      </c>
      <c r="B20" s="416">
        <v>90.81</v>
      </c>
      <c r="C20" s="416">
        <v>1.1399999999999999</v>
      </c>
      <c r="D20" s="416">
        <v>8.0500000000000007</v>
      </c>
      <c r="E20" s="419">
        <v>9.19</v>
      </c>
    </row>
    <row r="21" spans="1:5" x14ac:dyDescent="0.25">
      <c r="A21" s="423" t="s">
        <v>19</v>
      </c>
      <c r="B21" s="416">
        <v>89.84</v>
      </c>
      <c r="C21" s="416">
        <v>4.01</v>
      </c>
      <c r="D21" s="416">
        <v>6.15</v>
      </c>
      <c r="E21" s="419">
        <v>10.16</v>
      </c>
    </row>
    <row r="22" spans="1:5" x14ac:dyDescent="0.25">
      <c r="A22" s="423" t="s">
        <v>20</v>
      </c>
      <c r="B22" s="416">
        <v>89.8</v>
      </c>
      <c r="C22" s="416">
        <v>3.11</v>
      </c>
      <c r="D22" s="416">
        <v>7.09</v>
      </c>
      <c r="E22" s="419">
        <v>10.199999999999999</v>
      </c>
    </row>
    <row r="23" spans="1:5" x14ac:dyDescent="0.25">
      <c r="A23" s="423" t="s">
        <v>819</v>
      </c>
      <c r="B23" s="416">
        <v>89.5</v>
      </c>
      <c r="C23" s="416">
        <v>2.7</v>
      </c>
      <c r="D23" s="416">
        <v>7.8</v>
      </c>
      <c r="E23" s="419">
        <v>10.5</v>
      </c>
    </row>
    <row r="24" spans="1:5" x14ac:dyDescent="0.25">
      <c r="A24" s="423" t="s">
        <v>23</v>
      </c>
      <c r="B24" s="416">
        <v>89.46</v>
      </c>
      <c r="C24" s="416">
        <v>3.48</v>
      </c>
      <c r="D24" s="416">
        <v>7.06</v>
      </c>
      <c r="E24" s="419">
        <v>10.54</v>
      </c>
    </row>
    <row r="25" spans="1:5" x14ac:dyDescent="0.25">
      <c r="A25" s="423" t="s">
        <v>32</v>
      </c>
      <c r="B25" s="416">
        <v>89.22</v>
      </c>
      <c r="C25" s="416">
        <v>2.5499999999999998</v>
      </c>
      <c r="D25" s="416">
        <v>8.24</v>
      </c>
      <c r="E25" s="419">
        <v>10.78</v>
      </c>
    </row>
    <row r="26" spans="1:5" x14ac:dyDescent="0.25">
      <c r="A26" s="423" t="s">
        <v>35</v>
      </c>
      <c r="B26" s="416">
        <v>88.63</v>
      </c>
      <c r="C26" s="416">
        <v>2.67</v>
      </c>
      <c r="D26" s="416">
        <v>8.6999999999999993</v>
      </c>
      <c r="E26" s="419">
        <v>11.37</v>
      </c>
    </row>
    <row r="27" spans="1:5" x14ac:dyDescent="0.25">
      <c r="A27" s="423" t="s">
        <v>21</v>
      </c>
      <c r="B27" s="416">
        <v>88.4</v>
      </c>
      <c r="C27" s="416">
        <v>4.5599999999999996</v>
      </c>
      <c r="D27" s="416">
        <v>7.04</v>
      </c>
      <c r="E27" s="419">
        <v>11.6</v>
      </c>
    </row>
    <row r="28" spans="1:5" x14ac:dyDescent="0.25">
      <c r="A28" s="423" t="s">
        <v>28</v>
      </c>
      <c r="B28" s="416">
        <v>87.76</v>
      </c>
      <c r="C28" s="416">
        <v>4.55</v>
      </c>
      <c r="D28" s="416">
        <v>7.69</v>
      </c>
      <c r="E28" s="419">
        <v>12.24</v>
      </c>
    </row>
    <row r="29" spans="1:5" x14ac:dyDescent="0.25">
      <c r="A29" s="423" t="s">
        <v>31</v>
      </c>
      <c r="B29" s="416">
        <v>87.23</v>
      </c>
      <c r="C29" s="416">
        <v>5</v>
      </c>
      <c r="D29" s="416">
        <v>7.77</v>
      </c>
      <c r="E29" s="419">
        <v>12.77</v>
      </c>
    </row>
    <row r="30" spans="1:5" ht="15.75" thickBot="1" x14ac:dyDescent="0.3">
      <c r="A30" s="424" t="s">
        <v>27</v>
      </c>
      <c r="B30" s="425">
        <v>85.63</v>
      </c>
      <c r="C30" s="425">
        <v>4.46</v>
      </c>
      <c r="D30" s="426">
        <v>9.91</v>
      </c>
      <c r="E30" s="427">
        <v>14.37</v>
      </c>
    </row>
    <row r="31" spans="1:5" x14ac:dyDescent="0.25">
      <c r="A31" s="284" t="s">
        <v>822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22"/>
  <sheetViews>
    <sheetView showGridLines="0" zoomScaleNormal="100" workbookViewId="0">
      <selection activeCell="F14" sqref="F14"/>
    </sheetView>
  </sheetViews>
  <sheetFormatPr baseColWidth="10" defaultRowHeight="15" x14ac:dyDescent="0.25"/>
  <cols>
    <col min="1" max="1" width="13.140625" style="33" customWidth="1"/>
    <col min="2" max="2" width="12.28515625" style="33" bestFit="1" customWidth="1"/>
    <col min="3" max="3" width="13" style="33" bestFit="1" customWidth="1"/>
    <col min="4" max="4" width="12.140625" style="33" bestFit="1" customWidth="1"/>
    <col min="5" max="5" width="10.5703125" style="33" bestFit="1" customWidth="1"/>
    <col min="6" max="16384" width="11.42578125" style="33"/>
  </cols>
  <sheetData>
    <row r="1" spans="1:10" x14ac:dyDescent="0.25">
      <c r="A1" s="285" t="s">
        <v>562</v>
      </c>
    </row>
    <row r="2" spans="1:10" s="32" customFormat="1" ht="13.5" thickBot="1" x14ac:dyDescent="0.25"/>
    <row r="3" spans="1:10" s="32" customFormat="1" ht="12.75" x14ac:dyDescent="0.2">
      <c r="A3" s="29"/>
      <c r="B3" s="457" t="s">
        <v>2</v>
      </c>
      <c r="C3" s="458"/>
      <c r="D3" s="459"/>
    </row>
    <row r="4" spans="1:10" s="32" customFormat="1" ht="39" x14ac:dyDescent="0.25">
      <c r="A4" s="34" t="s">
        <v>98</v>
      </c>
      <c r="B4" s="295" t="s">
        <v>65</v>
      </c>
      <c r="C4" s="295" t="s">
        <v>66</v>
      </c>
      <c r="D4" s="296" t="s">
        <v>8</v>
      </c>
      <c r="E4" s="106" t="s">
        <v>103</v>
      </c>
      <c r="F4"/>
      <c r="G4"/>
      <c r="H4"/>
      <c r="I4"/>
      <c r="J4"/>
    </row>
    <row r="5" spans="1:10" s="32" customFormat="1" x14ac:dyDescent="0.25">
      <c r="A5" s="39" t="s">
        <v>99</v>
      </c>
      <c r="B5" s="40">
        <v>3268</v>
      </c>
      <c r="C5" s="40">
        <v>406</v>
      </c>
      <c r="D5" s="293">
        <v>3674</v>
      </c>
      <c r="E5" s="107">
        <f>C5/D5</f>
        <v>0.11050626020685901</v>
      </c>
      <c r="F5"/>
      <c r="G5"/>
      <c r="H5"/>
      <c r="I5"/>
      <c r="J5"/>
    </row>
    <row r="6" spans="1:10" s="32" customFormat="1" x14ac:dyDescent="0.25">
      <c r="A6" s="39" t="s">
        <v>100</v>
      </c>
      <c r="B6" s="40">
        <v>1275</v>
      </c>
      <c r="C6" s="40">
        <v>222</v>
      </c>
      <c r="D6" s="293">
        <v>1497</v>
      </c>
      <c r="E6" s="108">
        <f>C6/D6</f>
        <v>0.14829659318637275</v>
      </c>
      <c r="F6"/>
      <c r="G6"/>
      <c r="H6"/>
      <c r="I6"/>
      <c r="J6"/>
    </row>
    <row r="7" spans="1:10" s="32" customFormat="1" x14ac:dyDescent="0.25">
      <c r="A7" s="39" t="s">
        <v>101</v>
      </c>
      <c r="B7" s="40">
        <v>2527</v>
      </c>
      <c r="C7" s="40">
        <v>325</v>
      </c>
      <c r="D7" s="293">
        <v>2852</v>
      </c>
      <c r="E7" s="108">
        <f>C7/D7</f>
        <v>0.11395511921458626</v>
      </c>
      <c r="F7"/>
      <c r="G7"/>
      <c r="H7"/>
      <c r="I7"/>
      <c r="J7"/>
    </row>
    <row r="8" spans="1:10" s="32" customFormat="1" x14ac:dyDescent="0.25">
      <c r="A8" s="39" t="s">
        <v>102</v>
      </c>
      <c r="B8" s="40">
        <v>6453</v>
      </c>
      <c r="C8" s="40">
        <v>656</v>
      </c>
      <c r="D8" s="293">
        <v>7109</v>
      </c>
      <c r="E8" s="108">
        <f>C8/D8</f>
        <v>9.227739485159657E-2</v>
      </c>
      <c r="F8"/>
      <c r="G8"/>
      <c r="H8"/>
      <c r="I8"/>
      <c r="J8"/>
    </row>
    <row r="9" spans="1:10" s="32" customFormat="1" ht="15.75" thickBot="1" x14ac:dyDescent="0.3">
      <c r="A9" s="42" t="s">
        <v>40</v>
      </c>
      <c r="B9" s="43">
        <v>13523</v>
      </c>
      <c r="C9" s="43">
        <v>1609</v>
      </c>
      <c r="D9" s="294">
        <v>15132</v>
      </c>
      <c r="E9" s="109">
        <f>C9/D9</f>
        <v>0.1063309542690986</v>
      </c>
      <c r="F9"/>
      <c r="G9"/>
      <c r="H9"/>
      <c r="I9"/>
      <c r="J9"/>
    </row>
    <row r="10" spans="1:10" s="32" customFormat="1" x14ac:dyDescent="0.25">
      <c r="A10" s="284" t="s">
        <v>571</v>
      </c>
      <c r="F10"/>
      <c r="G10"/>
      <c r="H10"/>
      <c r="I10"/>
      <c r="J10"/>
    </row>
    <row r="11" spans="1:10" s="32" customFormat="1" x14ac:dyDescent="0.25">
      <c r="F11"/>
      <c r="G11"/>
      <c r="H11"/>
      <c r="I11"/>
      <c r="J11"/>
    </row>
    <row r="12" spans="1:10" s="32" customFormat="1" x14ac:dyDescent="0.25">
      <c r="F12"/>
      <c r="G12"/>
      <c r="H12"/>
      <c r="I12"/>
      <c r="J12"/>
    </row>
    <row r="13" spans="1:10" s="32" customFormat="1" x14ac:dyDescent="0.25">
      <c r="F13"/>
      <c r="G13"/>
      <c r="H13"/>
      <c r="I13"/>
      <c r="J13"/>
    </row>
    <row r="14" spans="1:10" s="32" customFormat="1" x14ac:dyDescent="0.25">
      <c r="F14"/>
      <c r="G14"/>
      <c r="H14"/>
      <c r="I14"/>
      <c r="J14"/>
    </row>
    <row r="15" spans="1:10" s="32" customFormat="1" x14ac:dyDescent="0.25">
      <c r="F15"/>
      <c r="G15"/>
      <c r="H15"/>
      <c r="I15"/>
      <c r="J15"/>
    </row>
    <row r="16" spans="1:10" s="32" customFormat="1" x14ac:dyDescent="0.25">
      <c r="F16"/>
      <c r="G16"/>
      <c r="H16"/>
      <c r="I16"/>
      <c r="J16"/>
    </row>
    <row r="17" spans="6:10" s="32" customFormat="1" x14ac:dyDescent="0.25">
      <c r="F17"/>
      <c r="G17"/>
      <c r="H17"/>
      <c r="I17"/>
      <c r="J17"/>
    </row>
    <row r="18" spans="6:10" s="32" customFormat="1" x14ac:dyDescent="0.25">
      <c r="F18"/>
      <c r="G18"/>
      <c r="H18"/>
      <c r="I18"/>
      <c r="J18"/>
    </row>
    <row r="19" spans="6:10" s="32" customFormat="1" x14ac:dyDescent="0.25">
      <c r="F19"/>
      <c r="G19"/>
      <c r="H19"/>
      <c r="I19"/>
      <c r="J19"/>
    </row>
    <row r="20" spans="6:10" s="32" customFormat="1" x14ac:dyDescent="0.25">
      <c r="F20"/>
      <c r="G20"/>
      <c r="H20"/>
      <c r="I20"/>
      <c r="J20"/>
    </row>
    <row r="21" spans="6:10" s="32" customFormat="1" x14ac:dyDescent="0.25">
      <c r="F21"/>
      <c r="G21"/>
      <c r="H21"/>
      <c r="I21"/>
      <c r="J21"/>
    </row>
    <row r="22" spans="6:10" s="32" customFormat="1" x14ac:dyDescent="0.25">
      <c r="F22"/>
      <c r="G22"/>
      <c r="H22"/>
      <c r="I22"/>
      <c r="J22"/>
    </row>
  </sheetData>
  <mergeCells count="1">
    <mergeCell ref="B3:D3"/>
  </mergeCells>
  <pageMargins left="0.7" right="0.7" top="0.75" bottom="0.75" header="0.3" footer="0.3"/>
  <pageSetup paperSize="9" scale="5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11"/>
  <sheetViews>
    <sheetView showGridLines="0" workbookViewId="0">
      <selection activeCell="B25" sqref="B25"/>
    </sheetView>
  </sheetViews>
  <sheetFormatPr baseColWidth="10" defaultRowHeight="15" x14ac:dyDescent="0.25"/>
  <cols>
    <col min="1" max="1" width="13.85546875" customWidth="1"/>
    <col min="2" max="11" width="8.28515625" customWidth="1"/>
  </cols>
  <sheetData>
    <row r="1" spans="1:11" x14ac:dyDescent="0.25">
      <c r="A1" s="285" t="s">
        <v>560</v>
      </c>
    </row>
    <row r="2" spans="1:11" ht="15.75" thickBot="1" x14ac:dyDescent="0.3"/>
    <row r="3" spans="1:11" x14ac:dyDescent="0.25">
      <c r="A3" s="29"/>
      <c r="B3" s="102" t="s">
        <v>65</v>
      </c>
      <c r="C3" s="103"/>
      <c r="D3" s="30"/>
      <c r="E3" s="102" t="s">
        <v>66</v>
      </c>
      <c r="F3" s="103"/>
      <c r="G3" s="30"/>
      <c r="H3" s="104" t="s">
        <v>8</v>
      </c>
      <c r="I3" s="105"/>
      <c r="J3" s="31"/>
      <c r="K3" s="33"/>
    </row>
    <row r="4" spans="1:11" ht="26.25" x14ac:dyDescent="0.25">
      <c r="A4" s="34" t="s">
        <v>118</v>
      </c>
      <c r="B4" s="35" t="s">
        <v>2</v>
      </c>
      <c r="C4" s="36" t="s">
        <v>3</v>
      </c>
      <c r="D4" s="37" t="s">
        <v>4</v>
      </c>
      <c r="E4" s="35" t="s">
        <v>2</v>
      </c>
      <c r="F4" s="36" t="s">
        <v>3</v>
      </c>
      <c r="G4" s="37" t="s">
        <v>4</v>
      </c>
      <c r="H4" s="35" t="s">
        <v>2</v>
      </c>
      <c r="I4" s="36" t="s">
        <v>3</v>
      </c>
      <c r="J4" s="37" t="s">
        <v>4</v>
      </c>
      <c r="K4" s="133" t="s">
        <v>584</v>
      </c>
    </row>
    <row r="5" spans="1:11" x14ac:dyDescent="0.25">
      <c r="A5" s="39" t="s">
        <v>119</v>
      </c>
      <c r="B5" s="40">
        <v>372</v>
      </c>
      <c r="C5" s="7">
        <v>370</v>
      </c>
      <c r="D5" s="41">
        <v>0.995</v>
      </c>
      <c r="E5" s="40"/>
      <c r="F5" s="7"/>
      <c r="G5" s="41"/>
      <c r="H5" s="40">
        <v>372</v>
      </c>
      <c r="I5" s="7">
        <v>370</v>
      </c>
      <c r="J5" s="41">
        <v>0.995</v>
      </c>
      <c r="K5" s="134">
        <v>0.995</v>
      </c>
    </row>
    <row r="6" spans="1:11" x14ac:dyDescent="0.25">
      <c r="A6" s="39" t="s">
        <v>120</v>
      </c>
      <c r="B6" s="40">
        <v>11374</v>
      </c>
      <c r="C6" s="7">
        <v>10566</v>
      </c>
      <c r="D6" s="41">
        <v>0.92900000000000005</v>
      </c>
      <c r="E6" s="40">
        <v>480</v>
      </c>
      <c r="F6" s="7">
        <v>433</v>
      </c>
      <c r="G6" s="41">
        <v>0.90200000000000002</v>
      </c>
      <c r="H6" s="40">
        <v>11854</v>
      </c>
      <c r="I6" s="7">
        <v>10999</v>
      </c>
      <c r="J6" s="41">
        <v>0.92800000000000005</v>
      </c>
      <c r="K6" s="134">
        <v>0.92600000000000005</v>
      </c>
    </row>
    <row r="7" spans="1:11" x14ac:dyDescent="0.25">
      <c r="A7" s="39" t="s">
        <v>121</v>
      </c>
      <c r="B7" s="40">
        <v>1777</v>
      </c>
      <c r="C7" s="7">
        <v>1205</v>
      </c>
      <c r="D7" s="41">
        <v>0.67800000000000005</v>
      </c>
      <c r="E7" s="40">
        <v>1129</v>
      </c>
      <c r="F7" s="7">
        <v>915</v>
      </c>
      <c r="G7" s="41">
        <v>0.81</v>
      </c>
      <c r="H7" s="40">
        <v>2906</v>
      </c>
      <c r="I7" s="7">
        <v>2120</v>
      </c>
      <c r="J7" s="41">
        <v>0.73</v>
      </c>
      <c r="K7" s="134">
        <v>0.69</v>
      </c>
    </row>
    <row r="8" spans="1:11" ht="15.75" thickBot="1" x14ac:dyDescent="0.3">
      <c r="A8" s="42" t="s">
        <v>70</v>
      </c>
      <c r="B8" s="43">
        <v>13523</v>
      </c>
      <c r="C8" s="44">
        <v>12141</v>
      </c>
      <c r="D8" s="45">
        <v>0.89800000000000002</v>
      </c>
      <c r="E8" s="43">
        <v>1609</v>
      </c>
      <c r="F8" s="44">
        <v>1348</v>
      </c>
      <c r="G8" s="45">
        <v>0.83799999999999997</v>
      </c>
      <c r="H8" s="43">
        <v>15132</v>
      </c>
      <c r="I8" s="44">
        <v>13489</v>
      </c>
      <c r="J8" s="45">
        <v>0.89100000000000001</v>
      </c>
      <c r="K8" s="134">
        <v>0.88</v>
      </c>
    </row>
    <row r="9" spans="1:11" ht="25.5" x14ac:dyDescent="0.25">
      <c r="A9" s="46" t="s">
        <v>122</v>
      </c>
      <c r="B9" s="47"/>
      <c r="C9" s="47"/>
      <c r="D9" s="48">
        <f>D6-D7</f>
        <v>0.251</v>
      </c>
      <c r="E9" s="48"/>
      <c r="F9" s="48"/>
      <c r="G9" s="48">
        <f>G6-G7</f>
        <v>9.1999999999999971E-2</v>
      </c>
      <c r="H9" s="48"/>
      <c r="I9" s="48"/>
      <c r="J9" s="48">
        <f>J6-J7</f>
        <v>0.19800000000000006</v>
      </c>
      <c r="K9" s="135">
        <f>K6-K7</f>
        <v>0.2360000000000001</v>
      </c>
    </row>
    <row r="10" spans="1:11" ht="38.25" x14ac:dyDescent="0.25">
      <c r="A10" s="131" t="s">
        <v>123</v>
      </c>
      <c r="B10" s="52">
        <f>B7/B8</f>
        <v>0.13140575316128078</v>
      </c>
      <c r="C10" s="52">
        <f>C7/C8</f>
        <v>9.9250473601844982E-2</v>
      </c>
      <c r="D10" s="53"/>
      <c r="E10" s="52">
        <f>E7/E8</f>
        <v>0.70167806090739593</v>
      </c>
      <c r="F10" s="52">
        <f>F7/F8</f>
        <v>0.67878338278931749</v>
      </c>
      <c r="G10" s="53"/>
      <c r="H10" s="52">
        <f>H7/H8</f>
        <v>0.19204335183716628</v>
      </c>
      <c r="I10" s="52">
        <f>I7/I8</f>
        <v>0.15716509748684113</v>
      </c>
      <c r="J10" s="53"/>
      <c r="K10" s="55"/>
    </row>
    <row r="11" spans="1:11" x14ac:dyDescent="0.25">
      <c r="A11" s="284" t="s">
        <v>571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14"/>
  <sheetViews>
    <sheetView showGridLines="0" workbookViewId="0">
      <selection activeCell="A16" sqref="A16"/>
    </sheetView>
  </sheetViews>
  <sheetFormatPr baseColWidth="10" defaultRowHeight="15" x14ac:dyDescent="0.25"/>
  <cols>
    <col min="1" max="1" width="17.7109375" customWidth="1"/>
    <col min="2" max="2" width="15.28515625" bestFit="1" customWidth="1"/>
    <col min="3" max="3" width="12.28515625" bestFit="1" customWidth="1"/>
    <col min="4" max="4" width="6.85546875" bestFit="1" customWidth="1"/>
    <col min="5" max="5" width="7" bestFit="1" customWidth="1"/>
    <col min="6" max="6" width="11.28515625" bestFit="1" customWidth="1"/>
  </cols>
  <sheetData>
    <row r="1" spans="1:6" x14ac:dyDescent="0.25">
      <c r="A1" s="285" t="s">
        <v>558</v>
      </c>
    </row>
    <row r="2" spans="1:6" x14ac:dyDescent="0.25">
      <c r="A2" s="284" t="s">
        <v>559</v>
      </c>
    </row>
    <row r="3" spans="1:6" ht="15.75" thickBot="1" x14ac:dyDescent="0.3"/>
    <row r="4" spans="1:6" x14ac:dyDescent="0.25">
      <c r="A4" s="136"/>
      <c r="B4" s="137"/>
      <c r="C4" s="102" t="s">
        <v>65</v>
      </c>
      <c r="D4" s="103"/>
      <c r="E4" s="30"/>
    </row>
    <row r="5" spans="1:6" ht="24" x14ac:dyDescent="0.25">
      <c r="A5" s="138"/>
      <c r="B5" s="139"/>
      <c r="C5" s="118" t="s">
        <v>2</v>
      </c>
      <c r="D5" s="119" t="s">
        <v>3</v>
      </c>
      <c r="E5" s="120" t="s">
        <v>4</v>
      </c>
      <c r="F5" s="38" t="s">
        <v>584</v>
      </c>
    </row>
    <row r="6" spans="1:6" x14ac:dyDescent="0.25">
      <c r="A6" s="140" t="s">
        <v>124</v>
      </c>
      <c r="B6" s="141"/>
      <c r="C6" s="142">
        <v>2781</v>
      </c>
      <c r="D6" s="143">
        <v>2665</v>
      </c>
      <c r="E6" s="144">
        <v>0.95828800000000003</v>
      </c>
      <c r="F6" s="11">
        <v>0.94747999999999999</v>
      </c>
    </row>
    <row r="7" spans="1:6" x14ac:dyDescent="0.25">
      <c r="A7" s="460" t="s">
        <v>125</v>
      </c>
      <c r="B7" s="145" t="s">
        <v>73</v>
      </c>
      <c r="C7" s="40">
        <v>395</v>
      </c>
      <c r="D7" s="7">
        <v>318</v>
      </c>
      <c r="E7" s="41">
        <v>0.80506299999999997</v>
      </c>
      <c r="F7" s="11">
        <v>0.80585099999999998</v>
      </c>
    </row>
    <row r="8" spans="1:6" x14ac:dyDescent="0.25">
      <c r="A8" s="461"/>
      <c r="B8" s="145" t="s">
        <v>74</v>
      </c>
      <c r="C8" s="40">
        <v>1417</v>
      </c>
      <c r="D8" s="7">
        <v>1260</v>
      </c>
      <c r="E8" s="41">
        <v>0.88920299999999997</v>
      </c>
      <c r="F8" s="11">
        <v>0.90680300000000003</v>
      </c>
    </row>
    <row r="9" spans="1:6" x14ac:dyDescent="0.25">
      <c r="A9" s="461"/>
      <c r="B9" s="145" t="s">
        <v>75</v>
      </c>
      <c r="C9" s="40">
        <v>1350</v>
      </c>
      <c r="D9" s="7">
        <v>1240</v>
      </c>
      <c r="E9" s="41">
        <v>0.91851899999999997</v>
      </c>
      <c r="F9" s="11">
        <v>0.88314400000000004</v>
      </c>
    </row>
    <row r="10" spans="1:6" x14ac:dyDescent="0.25">
      <c r="A10" s="461"/>
      <c r="B10" s="145" t="s">
        <v>76</v>
      </c>
      <c r="C10" s="40">
        <v>2722</v>
      </c>
      <c r="D10" s="7">
        <v>2384</v>
      </c>
      <c r="E10" s="41">
        <v>0.87582700000000002</v>
      </c>
      <c r="F10" s="11">
        <v>0.87209300000000001</v>
      </c>
    </row>
    <row r="11" spans="1:6" x14ac:dyDescent="0.25">
      <c r="A11" s="462"/>
      <c r="B11" s="145" t="s">
        <v>77</v>
      </c>
      <c r="C11" s="40">
        <v>4824</v>
      </c>
      <c r="D11" s="7">
        <v>4251</v>
      </c>
      <c r="E11" s="41">
        <v>0.88121899999999997</v>
      </c>
      <c r="F11" s="11">
        <v>0.87305900000000003</v>
      </c>
    </row>
    <row r="12" spans="1:6" x14ac:dyDescent="0.25">
      <c r="A12" s="463" t="s">
        <v>126</v>
      </c>
      <c r="B12" s="464"/>
      <c r="C12" s="142">
        <f>SUM(C7:C11)</f>
        <v>10708</v>
      </c>
      <c r="D12" s="143">
        <f>SUM(D7:D11)</f>
        <v>9453</v>
      </c>
      <c r="E12" s="144">
        <f>D12/C12</f>
        <v>0.88279790810608894</v>
      </c>
      <c r="F12" s="11">
        <v>0.87635799999999997</v>
      </c>
    </row>
    <row r="13" spans="1:6" x14ac:dyDescent="0.25">
      <c r="A13" s="465" t="s">
        <v>127</v>
      </c>
      <c r="B13" s="466"/>
      <c r="C13" s="142">
        <v>13489</v>
      </c>
      <c r="D13" s="143">
        <v>12118</v>
      </c>
      <c r="E13" s="144">
        <v>0.89836199999999999</v>
      </c>
      <c r="F13" s="11">
        <v>0.89100900000000005</v>
      </c>
    </row>
    <row r="14" spans="1:6" x14ac:dyDescent="0.25">
      <c r="A14" s="284" t="s">
        <v>605</v>
      </c>
    </row>
  </sheetData>
  <mergeCells count="3">
    <mergeCell ref="A7:A11"/>
    <mergeCell ref="A12:B12"/>
    <mergeCell ref="A13:B13"/>
  </mergeCells>
  <pageMargins left="0.7" right="0.7" top="0.75" bottom="0.75" header="0.3" footer="0.3"/>
  <ignoredErrors>
    <ignoredError sqref="C12:E1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7"/>
  <sheetViews>
    <sheetView showGridLines="0" workbookViewId="0">
      <selection activeCell="A8" sqref="A8"/>
    </sheetView>
  </sheetViews>
  <sheetFormatPr baseColWidth="10" defaultRowHeight="15" x14ac:dyDescent="0.25"/>
  <cols>
    <col min="1" max="1" width="20.42578125" customWidth="1"/>
    <col min="2" max="2" width="6.85546875" bestFit="1" customWidth="1"/>
    <col min="3" max="3" width="8.42578125" bestFit="1" customWidth="1"/>
    <col min="4" max="4" width="8" bestFit="1" customWidth="1"/>
    <col min="5" max="5" width="10.28515625" bestFit="1" customWidth="1"/>
    <col min="6" max="6" width="9.42578125" bestFit="1" customWidth="1"/>
    <col min="7" max="7" width="10.42578125" bestFit="1" customWidth="1"/>
    <col min="8" max="8" width="11.28515625" bestFit="1" customWidth="1"/>
  </cols>
  <sheetData>
    <row r="1" spans="1:8" x14ac:dyDescent="0.25">
      <c r="A1" s="285" t="s">
        <v>557</v>
      </c>
    </row>
    <row r="3" spans="1:8" ht="48" x14ac:dyDescent="0.25">
      <c r="A3" s="18" t="s">
        <v>0</v>
      </c>
      <c r="B3" s="2" t="s">
        <v>3</v>
      </c>
      <c r="C3" s="2" t="s">
        <v>104</v>
      </c>
      <c r="D3" s="146" t="s">
        <v>105</v>
      </c>
      <c r="E3" s="146" t="s">
        <v>106</v>
      </c>
      <c r="F3" s="146" t="s">
        <v>107</v>
      </c>
      <c r="G3" s="147" t="s">
        <v>108</v>
      </c>
      <c r="H3" s="4" t="s">
        <v>587</v>
      </c>
    </row>
    <row r="4" spans="1:8" x14ac:dyDescent="0.25">
      <c r="A4" s="6" t="s">
        <v>6</v>
      </c>
      <c r="B4" s="7">
        <v>12141</v>
      </c>
      <c r="C4" s="7">
        <v>7937</v>
      </c>
      <c r="D4" s="112">
        <v>0.65400000000000003</v>
      </c>
      <c r="E4" s="112">
        <v>0.14099999999999999</v>
      </c>
      <c r="F4" s="112">
        <v>0.23100000000000001</v>
      </c>
      <c r="G4" s="8">
        <v>0.28199999999999997</v>
      </c>
      <c r="H4" s="9">
        <v>0.66300000000000003</v>
      </c>
    </row>
    <row r="5" spans="1:8" x14ac:dyDescent="0.25">
      <c r="A5" s="6" t="s">
        <v>7</v>
      </c>
      <c r="B5" s="7">
        <v>1348</v>
      </c>
      <c r="C5" s="7">
        <v>536</v>
      </c>
      <c r="D5" s="112">
        <v>0.39800000000000002</v>
      </c>
      <c r="E5" s="112">
        <v>1E-3</v>
      </c>
      <c r="F5" s="112">
        <v>7.6999999999999999E-2</v>
      </c>
      <c r="G5" s="8">
        <v>0.31900000000000001</v>
      </c>
      <c r="H5" s="11">
        <v>0.33200000000000002</v>
      </c>
    </row>
    <row r="6" spans="1:8" x14ac:dyDescent="0.25">
      <c r="A6" s="13" t="s">
        <v>8</v>
      </c>
      <c r="B6" s="14">
        <v>13489</v>
      </c>
      <c r="C6" s="14">
        <v>8473</v>
      </c>
      <c r="D6" s="114">
        <v>0.628</v>
      </c>
      <c r="E6" s="114">
        <v>0.127</v>
      </c>
      <c r="F6" s="114">
        <v>0.216</v>
      </c>
      <c r="G6" s="15">
        <v>0.28599999999999998</v>
      </c>
      <c r="H6" s="16">
        <v>0.63200000000000001</v>
      </c>
    </row>
    <row r="7" spans="1:8" x14ac:dyDescent="0.25">
      <c r="A7" s="284" t="s">
        <v>571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58"/>
  <sheetViews>
    <sheetView showGridLines="0" workbookViewId="0">
      <selection activeCell="M16" sqref="M16"/>
    </sheetView>
  </sheetViews>
  <sheetFormatPr baseColWidth="10" defaultRowHeight="15" x14ac:dyDescent="0.25"/>
  <cols>
    <col min="1" max="1" width="7.42578125" customWidth="1"/>
    <col min="2" max="2" width="19.7109375" bestFit="1" customWidth="1"/>
    <col min="3" max="3" width="13" bestFit="1" customWidth="1"/>
    <col min="4" max="4" width="6.140625" bestFit="1" customWidth="1"/>
    <col min="5" max="5" width="8.42578125" bestFit="1" customWidth="1"/>
    <col min="6" max="9" width="11.140625" bestFit="1" customWidth="1"/>
    <col min="10" max="10" width="11.28515625" bestFit="1" customWidth="1"/>
  </cols>
  <sheetData>
    <row r="1" spans="1:10" x14ac:dyDescent="0.25">
      <c r="A1" s="285" t="s">
        <v>556</v>
      </c>
    </row>
    <row r="3" spans="1:10" ht="39.75" thickBot="1" x14ac:dyDescent="0.3">
      <c r="B3" s="148"/>
      <c r="C3" s="148"/>
      <c r="D3" s="110" t="s">
        <v>3</v>
      </c>
      <c r="E3" s="110" t="s">
        <v>104</v>
      </c>
      <c r="F3" s="149" t="s">
        <v>105</v>
      </c>
      <c r="G3" s="149" t="s">
        <v>106</v>
      </c>
      <c r="H3" s="149" t="s">
        <v>107</v>
      </c>
      <c r="I3" s="149" t="s">
        <v>108</v>
      </c>
      <c r="J3" s="4" t="s">
        <v>587</v>
      </c>
    </row>
    <row r="4" spans="1:10" x14ac:dyDescent="0.25">
      <c r="A4" s="467" t="s">
        <v>98</v>
      </c>
      <c r="B4" s="150" t="s">
        <v>65</v>
      </c>
      <c r="C4" s="151" t="s">
        <v>99</v>
      </c>
      <c r="D4" s="152">
        <v>2835</v>
      </c>
      <c r="E4" s="152">
        <v>1745</v>
      </c>
      <c r="F4" s="153">
        <v>0.61551999999999996</v>
      </c>
      <c r="G4" s="153">
        <v>0.129806</v>
      </c>
      <c r="H4" s="153">
        <v>0.21587300000000001</v>
      </c>
      <c r="I4" s="154">
        <v>0.269841</v>
      </c>
      <c r="J4" s="155">
        <v>0.62235600000000002</v>
      </c>
    </row>
    <row r="5" spans="1:10" x14ac:dyDescent="0.25">
      <c r="A5" s="468"/>
      <c r="B5" s="156"/>
      <c r="C5" s="157" t="s">
        <v>100</v>
      </c>
      <c r="D5" s="158">
        <v>1202</v>
      </c>
      <c r="E5" s="158">
        <v>845</v>
      </c>
      <c r="F5" s="159">
        <v>0.70299500000000004</v>
      </c>
      <c r="G5" s="159">
        <v>0.16472500000000001</v>
      </c>
      <c r="H5" s="159">
        <v>0.244592</v>
      </c>
      <c r="I5" s="160">
        <v>0.29367700000000002</v>
      </c>
      <c r="J5" s="155">
        <v>0.68217099999999997</v>
      </c>
    </row>
    <row r="6" spans="1:10" x14ac:dyDescent="0.25">
      <c r="A6" s="468"/>
      <c r="B6" s="156"/>
      <c r="C6" s="157" t="s">
        <v>101</v>
      </c>
      <c r="D6" s="158">
        <v>2363</v>
      </c>
      <c r="E6" s="158">
        <v>1591</v>
      </c>
      <c r="F6" s="159">
        <v>0.67329700000000003</v>
      </c>
      <c r="G6" s="159">
        <v>0.12526399999999999</v>
      </c>
      <c r="H6" s="159">
        <v>0.241642</v>
      </c>
      <c r="I6" s="160">
        <v>0.30639</v>
      </c>
      <c r="J6" s="155">
        <v>0.67505199999999999</v>
      </c>
    </row>
    <row r="7" spans="1:10" x14ac:dyDescent="0.25">
      <c r="A7" s="468"/>
      <c r="B7" s="156"/>
      <c r="C7" s="161" t="s">
        <v>102</v>
      </c>
      <c r="D7" s="162">
        <v>5741</v>
      </c>
      <c r="E7" s="162">
        <v>3756</v>
      </c>
      <c r="F7" s="163">
        <v>0.65424099999999996</v>
      </c>
      <c r="G7" s="163">
        <v>0.14736099999999999</v>
      </c>
      <c r="H7" s="163">
        <v>0.23114399999999999</v>
      </c>
      <c r="I7" s="164">
        <v>0.27573599999999998</v>
      </c>
      <c r="J7" s="155">
        <v>0.67534099999999997</v>
      </c>
    </row>
    <row r="8" spans="1:10" x14ac:dyDescent="0.25">
      <c r="A8" s="468"/>
      <c r="B8" s="165" t="s">
        <v>109</v>
      </c>
      <c r="C8" s="113"/>
      <c r="D8" s="166">
        <v>12141</v>
      </c>
      <c r="E8" s="166">
        <v>7937</v>
      </c>
      <c r="F8" s="167">
        <v>0.65373499999999996</v>
      </c>
      <c r="G8" s="167">
        <v>0.14068</v>
      </c>
      <c r="H8" s="167">
        <v>0.23095299999999999</v>
      </c>
      <c r="I8" s="168">
        <v>0.28210200000000002</v>
      </c>
      <c r="J8" s="155">
        <v>0.66300999999999999</v>
      </c>
    </row>
    <row r="9" spans="1:10" x14ac:dyDescent="0.25">
      <c r="A9" s="468"/>
      <c r="B9" s="169" t="s">
        <v>66</v>
      </c>
      <c r="C9" s="111" t="s">
        <v>99</v>
      </c>
      <c r="D9" s="170">
        <v>339</v>
      </c>
      <c r="E9" s="170">
        <v>102</v>
      </c>
      <c r="F9" s="171">
        <v>0.30088500000000001</v>
      </c>
      <c r="G9" s="171">
        <v>0</v>
      </c>
      <c r="H9" s="171">
        <v>5.0146999999999997E-2</v>
      </c>
      <c r="I9" s="172">
        <v>0.25073699999999999</v>
      </c>
      <c r="J9" s="155">
        <v>0.300595</v>
      </c>
    </row>
    <row r="10" spans="1:10" x14ac:dyDescent="0.25">
      <c r="A10" s="468"/>
      <c r="B10" s="156"/>
      <c r="C10" s="157" t="s">
        <v>100</v>
      </c>
      <c r="D10" s="158">
        <v>198</v>
      </c>
      <c r="E10" s="158">
        <v>95</v>
      </c>
      <c r="F10" s="159">
        <v>0.479798</v>
      </c>
      <c r="G10" s="159">
        <v>0</v>
      </c>
      <c r="H10" s="159">
        <v>7.5758000000000006E-2</v>
      </c>
      <c r="I10" s="160">
        <v>0.40404000000000001</v>
      </c>
      <c r="J10" s="155">
        <v>0.39175300000000002</v>
      </c>
    </row>
    <row r="11" spans="1:10" x14ac:dyDescent="0.25">
      <c r="A11" s="468"/>
      <c r="B11" s="156"/>
      <c r="C11" s="157" t="s">
        <v>101</v>
      </c>
      <c r="D11" s="158">
        <v>268</v>
      </c>
      <c r="E11" s="158">
        <v>101</v>
      </c>
      <c r="F11" s="159">
        <v>0.37686599999999998</v>
      </c>
      <c r="G11" s="159">
        <v>3.7309999999999999E-3</v>
      </c>
      <c r="H11" s="159">
        <v>7.8357999999999997E-2</v>
      </c>
      <c r="I11" s="160">
        <v>0.29477599999999998</v>
      </c>
      <c r="J11" s="155">
        <v>0.32388699999999998</v>
      </c>
    </row>
    <row r="12" spans="1:10" x14ac:dyDescent="0.25">
      <c r="A12" s="468"/>
      <c r="B12" s="156"/>
      <c r="C12" s="161" t="s">
        <v>102</v>
      </c>
      <c r="D12" s="162">
        <v>543</v>
      </c>
      <c r="E12" s="162">
        <v>238</v>
      </c>
      <c r="F12" s="163">
        <v>0.43830599999999997</v>
      </c>
      <c r="G12" s="163">
        <v>1.8420000000000001E-3</v>
      </c>
      <c r="H12" s="163">
        <v>9.3923000000000006E-2</v>
      </c>
      <c r="I12" s="164">
        <v>0.34254099999999998</v>
      </c>
      <c r="J12" s="173">
        <v>0.33466899999999999</v>
      </c>
    </row>
    <row r="13" spans="1:10" x14ac:dyDescent="0.25">
      <c r="A13" s="468"/>
      <c r="B13" s="165" t="s">
        <v>110</v>
      </c>
      <c r="C13" s="113"/>
      <c r="D13" s="166">
        <v>1348</v>
      </c>
      <c r="E13" s="166">
        <v>536</v>
      </c>
      <c r="F13" s="167">
        <v>0.39762599999999998</v>
      </c>
      <c r="G13" s="167">
        <v>1.4840000000000001E-3</v>
      </c>
      <c r="H13" s="167">
        <v>7.7150999999999997E-2</v>
      </c>
      <c r="I13" s="168">
        <v>0.31899100000000002</v>
      </c>
      <c r="J13" s="155">
        <v>0.33228799999999997</v>
      </c>
    </row>
    <row r="14" spans="1:10" x14ac:dyDescent="0.25">
      <c r="A14" s="468"/>
      <c r="B14" s="169" t="s">
        <v>8</v>
      </c>
      <c r="C14" s="111" t="s">
        <v>99</v>
      </c>
      <c r="D14" s="170">
        <v>3174</v>
      </c>
      <c r="E14" s="170">
        <v>1847</v>
      </c>
      <c r="F14" s="171">
        <v>0.58191599999999999</v>
      </c>
      <c r="G14" s="171">
        <v>0.115942</v>
      </c>
      <c r="H14" s="171">
        <v>0.19817299999999999</v>
      </c>
      <c r="I14" s="172">
        <v>0.26780100000000001</v>
      </c>
      <c r="J14" s="155">
        <v>0.58974400000000005</v>
      </c>
    </row>
    <row r="15" spans="1:10" x14ac:dyDescent="0.25">
      <c r="A15" s="468"/>
      <c r="B15" s="156"/>
      <c r="C15" s="157" t="s">
        <v>100</v>
      </c>
      <c r="D15" s="158">
        <v>1400</v>
      </c>
      <c r="E15" s="158">
        <v>940</v>
      </c>
      <c r="F15" s="159">
        <v>0.67142900000000005</v>
      </c>
      <c r="G15" s="159">
        <v>0.141429</v>
      </c>
      <c r="H15" s="159">
        <v>0.22071399999999999</v>
      </c>
      <c r="I15" s="160">
        <v>0.30928600000000001</v>
      </c>
      <c r="J15" s="155">
        <v>0.64058999999999999</v>
      </c>
    </row>
    <row r="16" spans="1:10" x14ac:dyDescent="0.25">
      <c r="A16" s="468"/>
      <c r="B16" s="156"/>
      <c r="C16" s="157" t="s">
        <v>101</v>
      </c>
      <c r="D16" s="158">
        <v>2631</v>
      </c>
      <c r="E16" s="158">
        <v>1692</v>
      </c>
      <c r="F16" s="159">
        <v>0.64310100000000003</v>
      </c>
      <c r="G16" s="159">
        <v>0.112885</v>
      </c>
      <c r="H16" s="159">
        <v>0.22500999999999999</v>
      </c>
      <c r="I16" s="160">
        <v>0.30520700000000001</v>
      </c>
      <c r="J16" s="155">
        <v>0.64258999999999999</v>
      </c>
    </row>
    <row r="17" spans="1:10" x14ac:dyDescent="0.25">
      <c r="A17" s="468"/>
      <c r="B17" s="156"/>
      <c r="C17" s="161" t="s">
        <v>102</v>
      </c>
      <c r="D17" s="162">
        <v>6284</v>
      </c>
      <c r="E17" s="162">
        <v>3994</v>
      </c>
      <c r="F17" s="163">
        <v>0.63558199999999998</v>
      </c>
      <c r="G17" s="163">
        <v>0.13478699999999999</v>
      </c>
      <c r="H17" s="163">
        <v>0.21928700000000001</v>
      </c>
      <c r="I17" s="164">
        <v>0.28150900000000001</v>
      </c>
      <c r="J17" s="155">
        <v>0.64768999999999999</v>
      </c>
    </row>
    <row r="18" spans="1:10" ht="15.75" thickBot="1" x14ac:dyDescent="0.3">
      <c r="A18" s="469"/>
      <c r="B18" s="174" t="s">
        <v>8</v>
      </c>
      <c r="C18" s="175"/>
      <c r="D18" s="176">
        <v>13489</v>
      </c>
      <c r="E18" s="176">
        <v>8473</v>
      </c>
      <c r="F18" s="177">
        <v>0.62814099999999995</v>
      </c>
      <c r="G18" s="177">
        <v>0.12676999999999999</v>
      </c>
      <c r="H18" s="177">
        <v>0.215583</v>
      </c>
      <c r="I18" s="178">
        <v>0.28578799999999999</v>
      </c>
      <c r="J18" s="155">
        <v>0.63172700000000004</v>
      </c>
    </row>
    <row r="19" spans="1:10" x14ac:dyDescent="0.25">
      <c r="A19" s="467" t="s">
        <v>128</v>
      </c>
      <c r="B19" s="179" t="s">
        <v>65</v>
      </c>
      <c r="C19" s="151" t="s">
        <v>111</v>
      </c>
      <c r="D19" s="152">
        <v>2674</v>
      </c>
      <c r="E19" s="152">
        <v>2197</v>
      </c>
      <c r="F19" s="153">
        <v>0.82161600000000001</v>
      </c>
      <c r="G19" s="153">
        <v>0.259162</v>
      </c>
      <c r="H19" s="153">
        <v>0.31525799999999998</v>
      </c>
      <c r="I19" s="154">
        <v>0.247195</v>
      </c>
      <c r="J19" s="155">
        <v>0.82430400000000004</v>
      </c>
    </row>
    <row r="20" spans="1:10" x14ac:dyDescent="0.25">
      <c r="A20" s="468"/>
      <c r="B20" s="180"/>
      <c r="C20" s="157" t="s">
        <v>112</v>
      </c>
      <c r="D20" s="158">
        <v>1941</v>
      </c>
      <c r="E20" s="158">
        <v>1356</v>
      </c>
      <c r="F20" s="159">
        <v>0.69860900000000004</v>
      </c>
      <c r="G20" s="159">
        <v>0.15765100000000001</v>
      </c>
      <c r="H20" s="159">
        <v>0.24111299999999999</v>
      </c>
      <c r="I20" s="160">
        <v>0.29984499999999997</v>
      </c>
      <c r="J20" s="155">
        <v>0.717561</v>
      </c>
    </row>
    <row r="21" spans="1:10" x14ac:dyDescent="0.25">
      <c r="A21" s="468"/>
      <c r="B21" s="180"/>
      <c r="C21" s="157" t="s">
        <v>113</v>
      </c>
      <c r="D21" s="158">
        <v>4071</v>
      </c>
      <c r="E21" s="158">
        <v>2590</v>
      </c>
      <c r="F21" s="159">
        <v>0.63620699999999997</v>
      </c>
      <c r="G21" s="159">
        <v>0.107836</v>
      </c>
      <c r="H21" s="159">
        <v>0.223778</v>
      </c>
      <c r="I21" s="160">
        <v>0.304593</v>
      </c>
      <c r="J21" s="173">
        <v>0.63425799999999999</v>
      </c>
    </row>
    <row r="22" spans="1:10" x14ac:dyDescent="0.25">
      <c r="A22" s="468"/>
      <c r="B22" s="180"/>
      <c r="C22" s="157" t="s">
        <v>114</v>
      </c>
      <c r="D22" s="158">
        <v>3340</v>
      </c>
      <c r="E22" s="158">
        <v>1744</v>
      </c>
      <c r="F22" s="159">
        <v>0.52215599999999995</v>
      </c>
      <c r="G22" s="159">
        <v>7.9042000000000001E-2</v>
      </c>
      <c r="H22" s="159">
        <v>0.16975999999999999</v>
      </c>
      <c r="I22" s="160">
        <v>0.27335300000000001</v>
      </c>
      <c r="J22" s="155">
        <v>0.540412</v>
      </c>
    </row>
    <row r="23" spans="1:10" x14ac:dyDescent="0.25">
      <c r="A23" s="468"/>
      <c r="B23" s="180"/>
      <c r="C23" s="161" t="s">
        <v>115</v>
      </c>
      <c r="D23" s="162">
        <v>115</v>
      </c>
      <c r="E23" s="162">
        <v>50</v>
      </c>
      <c r="F23" s="163">
        <v>0.43478299999999998</v>
      </c>
      <c r="G23" s="163">
        <v>5.2173999999999998E-2</v>
      </c>
      <c r="H23" s="163">
        <v>0.130435</v>
      </c>
      <c r="I23" s="164">
        <v>0.25217400000000001</v>
      </c>
      <c r="J23" s="155">
        <v>0.48760300000000001</v>
      </c>
    </row>
    <row r="24" spans="1:10" x14ac:dyDescent="0.25">
      <c r="A24" s="468"/>
      <c r="B24" s="181" t="s">
        <v>109</v>
      </c>
      <c r="C24" s="115"/>
      <c r="D24" s="166">
        <v>12141</v>
      </c>
      <c r="E24" s="166">
        <v>7937</v>
      </c>
      <c r="F24" s="167">
        <v>0.65373499999999996</v>
      </c>
      <c r="G24" s="167">
        <v>0.14068</v>
      </c>
      <c r="H24" s="167">
        <v>0.23095299999999999</v>
      </c>
      <c r="I24" s="168">
        <v>0.28210200000000002</v>
      </c>
      <c r="J24" s="155">
        <v>0.66300999999999999</v>
      </c>
    </row>
    <row r="25" spans="1:10" x14ac:dyDescent="0.25">
      <c r="A25" s="468"/>
      <c r="B25" s="182" t="s">
        <v>66</v>
      </c>
      <c r="C25" s="111" t="s">
        <v>111</v>
      </c>
      <c r="D25" s="170">
        <v>78</v>
      </c>
      <c r="E25" s="170">
        <v>46</v>
      </c>
      <c r="F25" s="171">
        <v>0.58974400000000005</v>
      </c>
      <c r="G25" s="171">
        <v>0</v>
      </c>
      <c r="H25" s="171">
        <v>0.205128</v>
      </c>
      <c r="I25" s="172">
        <v>0.38461499999999998</v>
      </c>
      <c r="J25" s="155">
        <v>0.35897400000000002</v>
      </c>
    </row>
    <row r="26" spans="1:10" x14ac:dyDescent="0.25">
      <c r="A26" s="468"/>
      <c r="B26" s="180"/>
      <c r="C26" s="157" t="s">
        <v>112</v>
      </c>
      <c r="D26" s="158">
        <v>131</v>
      </c>
      <c r="E26" s="158">
        <v>71</v>
      </c>
      <c r="F26" s="159">
        <v>0.54198500000000005</v>
      </c>
      <c r="G26" s="159">
        <v>0</v>
      </c>
      <c r="H26" s="159">
        <v>6.1068999999999998E-2</v>
      </c>
      <c r="I26" s="160">
        <v>0.48091600000000001</v>
      </c>
      <c r="J26" s="155">
        <v>0.34375</v>
      </c>
    </row>
    <row r="27" spans="1:10" x14ac:dyDescent="0.25">
      <c r="A27" s="468"/>
      <c r="B27" s="180"/>
      <c r="C27" s="157" t="s">
        <v>113</v>
      </c>
      <c r="D27" s="158">
        <v>484</v>
      </c>
      <c r="E27" s="158">
        <v>180</v>
      </c>
      <c r="F27" s="159">
        <v>0.37190099999999998</v>
      </c>
      <c r="G27" s="159">
        <v>0</v>
      </c>
      <c r="H27" s="159">
        <v>8.2644999999999996E-2</v>
      </c>
      <c r="I27" s="160">
        <v>0.28925600000000001</v>
      </c>
      <c r="J27" s="155">
        <v>0.35390899999999997</v>
      </c>
    </row>
    <row r="28" spans="1:10" x14ac:dyDescent="0.25">
      <c r="A28" s="468"/>
      <c r="B28" s="180"/>
      <c r="C28" s="157" t="s">
        <v>114</v>
      </c>
      <c r="D28" s="158">
        <v>558</v>
      </c>
      <c r="E28" s="158">
        <v>212</v>
      </c>
      <c r="F28" s="159">
        <v>0.37992799999999999</v>
      </c>
      <c r="G28" s="159">
        <v>3.5839999999999999E-3</v>
      </c>
      <c r="H28" s="159">
        <v>6.2724000000000002E-2</v>
      </c>
      <c r="I28" s="160">
        <v>0.31362000000000001</v>
      </c>
      <c r="J28" s="155">
        <v>0.31467200000000001</v>
      </c>
    </row>
    <row r="29" spans="1:10" x14ac:dyDescent="0.25">
      <c r="A29" s="468"/>
      <c r="B29" s="180"/>
      <c r="C29" s="161" t="s">
        <v>115</v>
      </c>
      <c r="D29" s="162">
        <v>97</v>
      </c>
      <c r="E29" s="162">
        <v>27</v>
      </c>
      <c r="F29" s="163">
        <v>0.27835100000000002</v>
      </c>
      <c r="G29" s="163">
        <v>0</v>
      </c>
      <c r="H29" s="163">
        <v>5.1546000000000002E-2</v>
      </c>
      <c r="I29" s="164">
        <v>0.22680400000000001</v>
      </c>
      <c r="J29" s="155">
        <v>0.25757600000000003</v>
      </c>
    </row>
    <row r="30" spans="1:10" x14ac:dyDescent="0.25">
      <c r="A30" s="468"/>
      <c r="B30" s="181" t="s">
        <v>110</v>
      </c>
      <c r="C30" s="115"/>
      <c r="D30" s="166">
        <v>1348</v>
      </c>
      <c r="E30" s="166">
        <v>536</v>
      </c>
      <c r="F30" s="167">
        <v>0.39762599999999998</v>
      </c>
      <c r="G30" s="167">
        <v>1.4840000000000001E-3</v>
      </c>
      <c r="H30" s="167">
        <v>7.7150999999999997E-2</v>
      </c>
      <c r="I30" s="168">
        <v>0.31899100000000002</v>
      </c>
      <c r="J30" s="173">
        <v>0.33228799999999997</v>
      </c>
    </row>
    <row r="31" spans="1:10" x14ac:dyDescent="0.25">
      <c r="A31" s="468"/>
      <c r="B31" s="182" t="s">
        <v>8</v>
      </c>
      <c r="C31" s="111" t="s">
        <v>111</v>
      </c>
      <c r="D31" s="170">
        <v>2752</v>
      </c>
      <c r="E31" s="170">
        <v>2243</v>
      </c>
      <c r="F31" s="171">
        <v>0.81504399999999999</v>
      </c>
      <c r="G31" s="171">
        <v>0.25181700000000001</v>
      </c>
      <c r="H31" s="171">
        <v>0.312137</v>
      </c>
      <c r="I31" s="172">
        <v>0.25108999999999998</v>
      </c>
      <c r="J31" s="155">
        <v>0.81103800000000004</v>
      </c>
    </row>
    <row r="32" spans="1:10" x14ac:dyDescent="0.25">
      <c r="A32" s="468"/>
      <c r="B32" s="180"/>
      <c r="C32" s="157" t="s">
        <v>112</v>
      </c>
      <c r="D32" s="158">
        <v>2072</v>
      </c>
      <c r="E32" s="158">
        <v>1427</v>
      </c>
      <c r="F32" s="159">
        <v>0.68870699999999996</v>
      </c>
      <c r="G32" s="159">
        <v>0.14768300000000001</v>
      </c>
      <c r="H32" s="159">
        <v>0.22972999999999999</v>
      </c>
      <c r="I32" s="160">
        <v>0.31129299999999999</v>
      </c>
      <c r="J32" s="155">
        <v>0.694187</v>
      </c>
    </row>
    <row r="33" spans="1:10" x14ac:dyDescent="0.25">
      <c r="A33" s="468"/>
      <c r="B33" s="180"/>
      <c r="C33" s="157" t="s">
        <v>113</v>
      </c>
      <c r="D33" s="158">
        <v>4555</v>
      </c>
      <c r="E33" s="158">
        <v>2770</v>
      </c>
      <c r="F33" s="159">
        <v>0.60812299999999997</v>
      </c>
      <c r="G33" s="159">
        <v>9.6378000000000005E-2</v>
      </c>
      <c r="H33" s="159">
        <v>0.208782</v>
      </c>
      <c r="I33" s="160">
        <v>0.30296400000000001</v>
      </c>
      <c r="J33" s="155">
        <v>0.60614800000000002</v>
      </c>
    </row>
    <row r="34" spans="1:10" x14ac:dyDescent="0.25">
      <c r="A34" s="468"/>
      <c r="B34" s="180"/>
      <c r="C34" s="157" t="s">
        <v>114</v>
      </c>
      <c r="D34" s="158">
        <v>3898</v>
      </c>
      <c r="E34" s="158">
        <v>1956</v>
      </c>
      <c r="F34" s="159">
        <v>0.50179600000000002</v>
      </c>
      <c r="G34" s="159">
        <v>6.8239999999999995E-2</v>
      </c>
      <c r="H34" s="159">
        <v>0.15443799999999999</v>
      </c>
      <c r="I34" s="160">
        <v>0.279117</v>
      </c>
      <c r="J34" s="155">
        <v>0.50857600000000003</v>
      </c>
    </row>
    <row r="35" spans="1:10" x14ac:dyDescent="0.25">
      <c r="A35" s="468"/>
      <c r="B35" s="180"/>
      <c r="C35" s="161" t="s">
        <v>115</v>
      </c>
      <c r="D35" s="162">
        <v>212</v>
      </c>
      <c r="E35" s="162">
        <v>77</v>
      </c>
      <c r="F35" s="163">
        <v>0.36320799999999998</v>
      </c>
      <c r="G35" s="163">
        <v>2.8302000000000001E-2</v>
      </c>
      <c r="H35" s="163">
        <v>9.4339999999999993E-2</v>
      </c>
      <c r="I35" s="164">
        <v>0.240566</v>
      </c>
      <c r="J35" s="155">
        <v>0.40641699999999997</v>
      </c>
    </row>
    <row r="36" spans="1:10" ht="15.75" thickBot="1" x14ac:dyDescent="0.3">
      <c r="A36" s="469"/>
      <c r="B36" s="183" t="s">
        <v>8</v>
      </c>
      <c r="C36" s="184"/>
      <c r="D36" s="176">
        <v>13489</v>
      </c>
      <c r="E36" s="176">
        <v>8473</v>
      </c>
      <c r="F36" s="177">
        <v>0.62814099999999995</v>
      </c>
      <c r="G36" s="177">
        <v>0.12676999999999999</v>
      </c>
      <c r="H36" s="177">
        <v>0.215583</v>
      </c>
      <c r="I36" s="178">
        <v>0.28578799999999999</v>
      </c>
      <c r="J36" s="155">
        <v>0.63172700000000004</v>
      </c>
    </row>
    <row r="37" spans="1:10" x14ac:dyDescent="0.25">
      <c r="A37" s="467" t="s">
        <v>118</v>
      </c>
      <c r="B37" s="179" t="s">
        <v>65</v>
      </c>
      <c r="C37" s="151" t="s">
        <v>129</v>
      </c>
      <c r="D37" s="152">
        <v>370</v>
      </c>
      <c r="E37" s="152">
        <v>341</v>
      </c>
      <c r="F37" s="153">
        <v>0.92162200000000005</v>
      </c>
      <c r="G37" s="153">
        <v>0.39729700000000001</v>
      </c>
      <c r="H37" s="153">
        <v>0.324324</v>
      </c>
      <c r="I37" s="154">
        <v>0.2</v>
      </c>
      <c r="J37" s="155">
        <v>0.88549599999999995</v>
      </c>
    </row>
    <row r="38" spans="1:10" x14ac:dyDescent="0.25">
      <c r="A38" s="468"/>
      <c r="B38" s="180"/>
      <c r="C38" s="157" t="s">
        <v>130</v>
      </c>
      <c r="D38" s="158">
        <v>10566</v>
      </c>
      <c r="E38" s="158">
        <v>7333</v>
      </c>
      <c r="F38" s="159">
        <v>0.69401900000000005</v>
      </c>
      <c r="G38" s="159">
        <v>0.14717</v>
      </c>
      <c r="H38" s="159">
        <v>0.24947900000000001</v>
      </c>
      <c r="I38" s="160">
        <v>0.29736899999999999</v>
      </c>
      <c r="J38" s="155">
        <v>0.70519100000000001</v>
      </c>
    </row>
    <row r="39" spans="1:10" x14ac:dyDescent="0.25">
      <c r="A39" s="468"/>
      <c r="B39" s="180"/>
      <c r="C39" s="157" t="s">
        <v>131</v>
      </c>
      <c r="D39" s="158">
        <v>1205</v>
      </c>
      <c r="E39" s="158">
        <v>263</v>
      </c>
      <c r="F39" s="159">
        <v>0.21825700000000001</v>
      </c>
      <c r="G39" s="159">
        <v>4.9789999999999999E-3</v>
      </c>
      <c r="H39" s="159">
        <v>3.9834000000000001E-2</v>
      </c>
      <c r="I39" s="160">
        <v>0.17344399999999999</v>
      </c>
      <c r="J39" s="173">
        <v>0.241897</v>
      </c>
    </row>
    <row r="40" spans="1:10" x14ac:dyDescent="0.25">
      <c r="A40" s="468"/>
      <c r="B40" s="181" t="s">
        <v>109</v>
      </c>
      <c r="C40" s="185"/>
      <c r="D40" s="186">
        <v>12141</v>
      </c>
      <c r="E40" s="186">
        <v>7937</v>
      </c>
      <c r="F40" s="187">
        <v>0.65373499999999996</v>
      </c>
      <c r="G40" s="187">
        <v>0.14068</v>
      </c>
      <c r="H40" s="187">
        <v>0.23095299999999999</v>
      </c>
      <c r="I40" s="188">
        <v>0.28210200000000002</v>
      </c>
      <c r="J40" s="155">
        <v>0.66300999999999999</v>
      </c>
    </row>
    <row r="41" spans="1:10" x14ac:dyDescent="0.25">
      <c r="A41" s="468"/>
      <c r="B41" s="182" t="s">
        <v>66</v>
      </c>
      <c r="C41" s="111" t="s">
        <v>129</v>
      </c>
      <c r="D41" s="170"/>
      <c r="E41" s="170"/>
      <c r="F41" s="171"/>
      <c r="G41" s="171"/>
      <c r="H41" s="171"/>
      <c r="I41" s="172"/>
      <c r="J41" s="189">
        <v>0.33333299999999999</v>
      </c>
    </row>
    <row r="42" spans="1:10" x14ac:dyDescent="0.25">
      <c r="A42" s="468"/>
      <c r="B42" s="180"/>
      <c r="C42" s="157" t="s">
        <v>130</v>
      </c>
      <c r="D42" s="158">
        <v>433</v>
      </c>
      <c r="E42" s="158">
        <v>223</v>
      </c>
      <c r="F42" s="159">
        <v>0.51501200000000003</v>
      </c>
      <c r="G42" s="159">
        <v>2.3089999999999999E-3</v>
      </c>
      <c r="H42" s="159">
        <v>9.9307000000000006E-2</v>
      </c>
      <c r="I42" s="160">
        <v>0.41339500000000001</v>
      </c>
      <c r="J42" s="155">
        <v>0.39900200000000002</v>
      </c>
    </row>
    <row r="43" spans="1:10" x14ac:dyDescent="0.25">
      <c r="A43" s="468"/>
      <c r="B43" s="180"/>
      <c r="C43" s="161" t="s">
        <v>131</v>
      </c>
      <c r="D43" s="162">
        <v>915</v>
      </c>
      <c r="E43" s="162">
        <v>313</v>
      </c>
      <c r="F43" s="163">
        <v>0.34207700000000002</v>
      </c>
      <c r="G43" s="163">
        <v>1.093E-3</v>
      </c>
      <c r="H43" s="163">
        <v>6.6667000000000004E-2</v>
      </c>
      <c r="I43" s="164">
        <v>0.27431699999999998</v>
      </c>
      <c r="J43" s="155">
        <v>0.30160599999999999</v>
      </c>
    </row>
    <row r="44" spans="1:10" x14ac:dyDescent="0.25">
      <c r="A44" s="468"/>
      <c r="B44" s="181" t="s">
        <v>110</v>
      </c>
      <c r="C44" s="115"/>
      <c r="D44" s="166">
        <v>1348</v>
      </c>
      <c r="E44" s="166">
        <v>536</v>
      </c>
      <c r="F44" s="167">
        <v>0.39762599999999998</v>
      </c>
      <c r="G44" s="167">
        <v>1.4840000000000001E-3</v>
      </c>
      <c r="H44" s="167">
        <v>7.7150999999999997E-2</v>
      </c>
      <c r="I44" s="168">
        <v>0.31899100000000002</v>
      </c>
      <c r="J44" s="155">
        <v>0.33228799999999997</v>
      </c>
    </row>
    <row r="45" spans="1:10" x14ac:dyDescent="0.25">
      <c r="A45" s="468"/>
      <c r="B45" s="182" t="s">
        <v>8</v>
      </c>
      <c r="C45" s="111" t="s">
        <v>129</v>
      </c>
      <c r="D45" s="170">
        <v>370</v>
      </c>
      <c r="E45" s="170">
        <v>341</v>
      </c>
      <c r="F45" s="171">
        <v>0.92162200000000005</v>
      </c>
      <c r="G45" s="171">
        <v>0.39729700000000001</v>
      </c>
      <c r="H45" s="171">
        <v>0.324324</v>
      </c>
      <c r="I45" s="172">
        <v>0.2</v>
      </c>
      <c r="J45" s="155">
        <v>0.88131300000000001</v>
      </c>
    </row>
    <row r="46" spans="1:10" x14ac:dyDescent="0.25">
      <c r="A46" s="468"/>
      <c r="B46" s="180"/>
      <c r="C46" s="157" t="s">
        <v>130</v>
      </c>
      <c r="D46" s="158">
        <v>10999</v>
      </c>
      <c r="E46" s="158">
        <v>7556</v>
      </c>
      <c r="F46" s="159">
        <v>0.68697200000000003</v>
      </c>
      <c r="G46" s="159">
        <v>0.14146700000000001</v>
      </c>
      <c r="H46" s="159">
        <v>0.24356800000000001</v>
      </c>
      <c r="I46" s="160">
        <v>0.30193700000000001</v>
      </c>
      <c r="J46" s="155">
        <v>0.69398599999999999</v>
      </c>
    </row>
    <row r="47" spans="1:10" x14ac:dyDescent="0.25">
      <c r="A47" s="468"/>
      <c r="B47" s="180"/>
      <c r="C47" s="161" t="s">
        <v>131</v>
      </c>
      <c r="D47" s="162">
        <v>2120</v>
      </c>
      <c r="E47" s="162">
        <v>576</v>
      </c>
      <c r="F47" s="163">
        <v>0.271698</v>
      </c>
      <c r="G47" s="163">
        <v>3.3019999999999998E-3</v>
      </c>
      <c r="H47" s="163">
        <v>5.1415000000000002E-2</v>
      </c>
      <c r="I47" s="164">
        <v>0.21698100000000001</v>
      </c>
      <c r="J47" s="155">
        <v>0.26626100000000003</v>
      </c>
    </row>
    <row r="48" spans="1:10" ht="15.75" thickBot="1" x14ac:dyDescent="0.3">
      <c r="A48" s="469"/>
      <c r="B48" s="183" t="s">
        <v>8</v>
      </c>
      <c r="C48" s="184"/>
      <c r="D48" s="176">
        <v>13489</v>
      </c>
      <c r="E48" s="176">
        <v>8473</v>
      </c>
      <c r="F48" s="177">
        <v>0.62814099999999995</v>
      </c>
      <c r="G48" s="177">
        <v>0.12676999999999999</v>
      </c>
      <c r="H48" s="177">
        <v>0.215583</v>
      </c>
      <c r="I48" s="178">
        <v>0.28578799999999999</v>
      </c>
      <c r="J48" s="173">
        <v>0.63172700000000004</v>
      </c>
    </row>
    <row r="49" spans="1:10" x14ac:dyDescent="0.25">
      <c r="A49" s="467" t="s">
        <v>67</v>
      </c>
      <c r="B49" s="190" t="s">
        <v>65</v>
      </c>
      <c r="C49" s="151" t="s">
        <v>68</v>
      </c>
      <c r="D49" s="152">
        <v>6243</v>
      </c>
      <c r="E49" s="152">
        <v>4302</v>
      </c>
      <c r="F49" s="153">
        <v>0.68909200000000004</v>
      </c>
      <c r="G49" s="153">
        <v>0.17347399999999999</v>
      </c>
      <c r="H49" s="153">
        <v>0.242672</v>
      </c>
      <c r="I49" s="154">
        <v>0.27294600000000002</v>
      </c>
      <c r="J49" s="155">
        <v>0.62747799999999998</v>
      </c>
    </row>
    <row r="50" spans="1:10" x14ac:dyDescent="0.25">
      <c r="A50" s="468"/>
      <c r="B50" s="191"/>
      <c r="C50" s="157" t="s">
        <v>69</v>
      </c>
      <c r="D50" s="158">
        <v>5898</v>
      </c>
      <c r="E50" s="158">
        <v>3635</v>
      </c>
      <c r="F50" s="159">
        <v>0.61631100000000005</v>
      </c>
      <c r="G50" s="159">
        <v>0.10596800000000001</v>
      </c>
      <c r="H50" s="159">
        <v>0.21854899999999999</v>
      </c>
      <c r="I50" s="160">
        <v>0.291794</v>
      </c>
      <c r="J50" s="155">
        <v>0.696245</v>
      </c>
    </row>
    <row r="51" spans="1:10" x14ac:dyDescent="0.25">
      <c r="A51" s="468"/>
      <c r="B51" s="192" t="s">
        <v>109</v>
      </c>
      <c r="C51" s="115"/>
      <c r="D51" s="166">
        <v>12141</v>
      </c>
      <c r="E51" s="166">
        <v>7937</v>
      </c>
      <c r="F51" s="167">
        <v>0.65373499999999996</v>
      </c>
      <c r="G51" s="167">
        <v>0.14068</v>
      </c>
      <c r="H51" s="167">
        <v>0.23095299999999999</v>
      </c>
      <c r="I51" s="168">
        <v>0.28210200000000002</v>
      </c>
      <c r="J51" s="155">
        <v>0.66300999999999999</v>
      </c>
    </row>
    <row r="52" spans="1:10" x14ac:dyDescent="0.25">
      <c r="A52" s="468"/>
      <c r="B52" s="193" t="s">
        <v>66</v>
      </c>
      <c r="C52" s="111" t="s">
        <v>68</v>
      </c>
      <c r="D52" s="170">
        <v>528</v>
      </c>
      <c r="E52" s="170">
        <v>210</v>
      </c>
      <c r="F52" s="171">
        <v>0.397727</v>
      </c>
      <c r="G52" s="171">
        <v>0</v>
      </c>
      <c r="H52" s="171">
        <v>7.5758000000000006E-2</v>
      </c>
      <c r="I52" s="172">
        <v>0.32196999999999998</v>
      </c>
      <c r="J52" s="155">
        <v>0.323797</v>
      </c>
    </row>
    <row r="53" spans="1:10" x14ac:dyDescent="0.25">
      <c r="A53" s="468"/>
      <c r="B53" s="191"/>
      <c r="C53" s="157" t="s">
        <v>69</v>
      </c>
      <c r="D53" s="158">
        <v>820</v>
      </c>
      <c r="E53" s="158">
        <v>326</v>
      </c>
      <c r="F53" s="159">
        <v>0.397561</v>
      </c>
      <c r="G53" s="159">
        <v>2.4390000000000002E-3</v>
      </c>
      <c r="H53" s="159">
        <v>7.8048999999999993E-2</v>
      </c>
      <c r="I53" s="160">
        <v>0.31707299999999999</v>
      </c>
      <c r="J53" s="155">
        <v>0.34516799999999997</v>
      </c>
    </row>
    <row r="54" spans="1:10" x14ac:dyDescent="0.25">
      <c r="A54" s="468"/>
      <c r="B54" s="192" t="s">
        <v>110</v>
      </c>
      <c r="C54" s="115"/>
      <c r="D54" s="166">
        <v>1348</v>
      </c>
      <c r="E54" s="166">
        <v>536</v>
      </c>
      <c r="F54" s="167">
        <v>0.39762599999999998</v>
      </c>
      <c r="G54" s="167">
        <v>1.4840000000000001E-3</v>
      </c>
      <c r="H54" s="167">
        <v>7.7150999999999997E-2</v>
      </c>
      <c r="I54" s="168">
        <v>0.31899100000000002</v>
      </c>
      <c r="J54" s="155">
        <v>0.33228799999999997</v>
      </c>
    </row>
    <row r="55" spans="1:10" x14ac:dyDescent="0.25">
      <c r="A55" s="468"/>
      <c r="B55" s="193" t="s">
        <v>8</v>
      </c>
      <c r="C55" s="111" t="s">
        <v>68</v>
      </c>
      <c r="D55" s="170">
        <v>6771</v>
      </c>
      <c r="E55" s="170">
        <v>4512</v>
      </c>
      <c r="F55" s="171">
        <v>0.66637100000000005</v>
      </c>
      <c r="G55" s="171">
        <v>0.15994700000000001</v>
      </c>
      <c r="H55" s="171">
        <v>0.229656</v>
      </c>
      <c r="I55" s="172">
        <v>0.27676899999999999</v>
      </c>
      <c r="J55" s="155">
        <v>0.592476</v>
      </c>
    </row>
    <row r="56" spans="1:10" x14ac:dyDescent="0.25">
      <c r="A56" s="468"/>
      <c r="B56" s="191"/>
      <c r="C56" s="157" t="s">
        <v>69</v>
      </c>
      <c r="D56" s="158">
        <v>6718</v>
      </c>
      <c r="E56" s="158">
        <v>3961</v>
      </c>
      <c r="F56" s="159">
        <v>0.58960999999999997</v>
      </c>
      <c r="G56" s="159">
        <v>9.3330999999999997E-2</v>
      </c>
      <c r="H56" s="159">
        <v>0.20139899999999999</v>
      </c>
      <c r="I56" s="160">
        <v>0.294879</v>
      </c>
      <c r="J56" s="155">
        <v>0.67013800000000001</v>
      </c>
    </row>
    <row r="57" spans="1:10" ht="15.75" thickBot="1" x14ac:dyDescent="0.3">
      <c r="A57" s="469"/>
      <c r="B57" s="194" t="s">
        <v>8</v>
      </c>
      <c r="C57" s="184"/>
      <c r="D57" s="176">
        <v>13489</v>
      </c>
      <c r="E57" s="176">
        <v>8473</v>
      </c>
      <c r="F57" s="177">
        <v>0.62814099999999995</v>
      </c>
      <c r="G57" s="177">
        <v>0.12676999999999999</v>
      </c>
      <c r="H57" s="177">
        <v>0.215583</v>
      </c>
      <c r="I57" s="178">
        <v>0.28578799999999999</v>
      </c>
      <c r="J57" s="173">
        <v>0.63172700000000004</v>
      </c>
    </row>
    <row r="58" spans="1:10" x14ac:dyDescent="0.25">
      <c r="A58" s="284" t="s">
        <v>571</v>
      </c>
    </row>
  </sheetData>
  <mergeCells count="4">
    <mergeCell ref="A4:A18"/>
    <mergeCell ref="A19:A36"/>
    <mergeCell ref="A37:A48"/>
    <mergeCell ref="A49:A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8"/>
  <sheetViews>
    <sheetView showGridLines="0" workbookViewId="0">
      <selection activeCell="E15" sqref="E15"/>
    </sheetView>
  </sheetViews>
  <sheetFormatPr baseColWidth="10" defaultRowHeight="15" x14ac:dyDescent="0.25"/>
  <cols>
    <col min="1" max="1" width="19" customWidth="1"/>
    <col min="2" max="2" width="6.85546875" bestFit="1" customWidth="1"/>
    <col min="3" max="3" width="7.85546875" bestFit="1" customWidth="1"/>
    <col min="4" max="4" width="6.85546875" bestFit="1" customWidth="1"/>
    <col min="5" max="5" width="7.42578125" bestFit="1" customWidth="1"/>
    <col min="6" max="6" width="11.7109375" bestFit="1" customWidth="1"/>
    <col min="7" max="7" width="11.28515625" bestFit="1" customWidth="1"/>
  </cols>
  <sheetData>
    <row r="1" spans="1:7" x14ac:dyDescent="0.25">
      <c r="A1" s="285" t="s">
        <v>585</v>
      </c>
    </row>
    <row r="3" spans="1:7" ht="26.25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5" t="s">
        <v>584</v>
      </c>
    </row>
    <row r="4" spans="1:7" x14ac:dyDescent="0.25">
      <c r="A4" s="6" t="s">
        <v>6</v>
      </c>
      <c r="B4" s="7">
        <v>13719</v>
      </c>
      <c r="C4" s="7">
        <v>13523</v>
      </c>
      <c r="D4" s="7">
        <v>12141</v>
      </c>
      <c r="E4" s="8">
        <v>0.89800000000000002</v>
      </c>
      <c r="F4" s="9">
        <v>0.88100000000000001</v>
      </c>
      <c r="G4" s="10">
        <v>0.89</v>
      </c>
    </row>
    <row r="5" spans="1:7" x14ac:dyDescent="0.25">
      <c r="A5" s="6" t="s">
        <v>7</v>
      </c>
      <c r="B5" s="7">
        <v>1864</v>
      </c>
      <c r="C5" s="7">
        <v>1609</v>
      </c>
      <c r="D5" s="7">
        <v>1348</v>
      </c>
      <c r="E5" s="8">
        <v>0.83799999999999997</v>
      </c>
      <c r="F5" s="11">
        <v>0.81299999999999994</v>
      </c>
      <c r="G5" s="12">
        <v>0.79300000000000004</v>
      </c>
    </row>
    <row r="6" spans="1:7" x14ac:dyDescent="0.25">
      <c r="A6" s="13" t="s">
        <v>8</v>
      </c>
      <c r="B6" s="14">
        <v>15583</v>
      </c>
      <c r="C6" s="14">
        <v>15132</v>
      </c>
      <c r="D6" s="14">
        <v>13489</v>
      </c>
      <c r="E6" s="15">
        <v>0.89100000000000001</v>
      </c>
      <c r="F6" s="16">
        <v>0.875</v>
      </c>
      <c r="G6" s="17">
        <v>0.88</v>
      </c>
    </row>
    <row r="7" spans="1:7" x14ac:dyDescent="0.25">
      <c r="A7" s="283" t="s">
        <v>9</v>
      </c>
    </row>
    <row r="8" spans="1:7" x14ac:dyDescent="0.25">
      <c r="A8" s="283" t="s">
        <v>10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13"/>
  <sheetViews>
    <sheetView showGridLines="0" workbookViewId="0">
      <selection activeCell="A23" sqref="A23"/>
    </sheetView>
  </sheetViews>
  <sheetFormatPr baseColWidth="10" defaultRowHeight="15" x14ac:dyDescent="0.25"/>
  <cols>
    <col min="1" max="1" width="32.5703125" customWidth="1"/>
    <col min="2" max="7" width="13" customWidth="1"/>
    <col min="8" max="8" width="11.28515625" bestFit="1" customWidth="1"/>
  </cols>
  <sheetData>
    <row r="1" spans="1:8" x14ac:dyDescent="0.25">
      <c r="A1" s="285" t="s">
        <v>555</v>
      </c>
    </row>
    <row r="2" spans="1:8" ht="15.75" thickBot="1" x14ac:dyDescent="0.3"/>
    <row r="3" spans="1:8" x14ac:dyDescent="0.25">
      <c r="A3" s="33"/>
      <c r="B3" s="102" t="s">
        <v>65</v>
      </c>
      <c r="C3" s="30"/>
      <c r="D3" s="102" t="s">
        <v>66</v>
      </c>
      <c r="E3" s="30"/>
      <c r="F3" s="104" t="s">
        <v>8</v>
      </c>
      <c r="G3" s="31"/>
      <c r="H3" s="33"/>
    </row>
    <row r="4" spans="1:8" ht="25.5" x14ac:dyDescent="0.25">
      <c r="A4" s="18"/>
      <c r="B4" s="2" t="s">
        <v>132</v>
      </c>
      <c r="C4" s="2" t="s">
        <v>133</v>
      </c>
      <c r="D4" s="2" t="s">
        <v>132</v>
      </c>
      <c r="E4" s="2" t="s">
        <v>133</v>
      </c>
      <c r="F4" s="2" t="s">
        <v>132</v>
      </c>
      <c r="G4" s="3" t="s">
        <v>133</v>
      </c>
      <c r="H4" s="195" t="s">
        <v>584</v>
      </c>
    </row>
    <row r="5" spans="1:8" x14ac:dyDescent="0.25">
      <c r="A5" s="196" t="s">
        <v>134</v>
      </c>
      <c r="B5" s="197">
        <v>0.94327030000000001</v>
      </c>
      <c r="C5" s="41">
        <v>0.951724138</v>
      </c>
      <c r="D5" s="197">
        <v>0.91293929699999998</v>
      </c>
      <c r="E5" s="41">
        <v>0.93450479200000003</v>
      </c>
      <c r="F5" s="197">
        <v>0.94069349300000005</v>
      </c>
      <c r="G5" s="8">
        <v>0.95026100000000002</v>
      </c>
      <c r="H5" s="198">
        <v>0.94840400000000002</v>
      </c>
    </row>
    <row r="6" spans="1:8" x14ac:dyDescent="0.25">
      <c r="A6" s="196" t="s">
        <v>135</v>
      </c>
      <c r="B6" s="197">
        <v>0.93771318400000003</v>
      </c>
      <c r="C6" s="41">
        <v>0.94928073599999996</v>
      </c>
      <c r="D6" s="197">
        <v>0.89057507999999996</v>
      </c>
      <c r="E6" s="41">
        <v>0.93929712499999996</v>
      </c>
      <c r="F6" s="197">
        <v>0.93370878000000002</v>
      </c>
      <c r="G6" s="8">
        <v>0.94843299999999997</v>
      </c>
      <c r="H6" s="198">
        <v>0.94718800000000003</v>
      </c>
    </row>
    <row r="7" spans="1:8" x14ac:dyDescent="0.25">
      <c r="A7" s="196" t="s">
        <v>136</v>
      </c>
      <c r="B7" s="197">
        <v>0.92466261299999997</v>
      </c>
      <c r="C7" s="41">
        <v>0.93889959999999995</v>
      </c>
      <c r="D7" s="197">
        <v>0.89456869000000006</v>
      </c>
      <c r="E7" s="41">
        <v>0.92412140600000003</v>
      </c>
      <c r="F7" s="197">
        <v>0.92210612000000003</v>
      </c>
      <c r="G7" s="8">
        <v>0.93764400000000003</v>
      </c>
      <c r="H7" s="198">
        <v>0.93590399999999996</v>
      </c>
    </row>
    <row r="8" spans="1:8" x14ac:dyDescent="0.25">
      <c r="A8" s="196" t="s">
        <v>137</v>
      </c>
      <c r="B8" s="197">
        <v>0.97753225600000004</v>
      </c>
      <c r="C8" s="41">
        <v>0.979682634</v>
      </c>
      <c r="D8" s="197">
        <v>0.94888178899999998</v>
      </c>
      <c r="E8" s="41">
        <v>0.95766773199999999</v>
      </c>
      <c r="F8" s="197">
        <v>0.97509838500000001</v>
      </c>
      <c r="G8" s="8">
        <v>0.97781200000000001</v>
      </c>
      <c r="H8" s="198">
        <v>0.97876799999999997</v>
      </c>
    </row>
    <row r="9" spans="1:8" x14ac:dyDescent="0.25">
      <c r="A9" s="196" t="s">
        <v>138</v>
      </c>
      <c r="B9" s="197">
        <v>0.94127243100000002</v>
      </c>
      <c r="C9" s="41">
        <v>0.94920658499999999</v>
      </c>
      <c r="D9" s="197">
        <v>0.90647482000000001</v>
      </c>
      <c r="E9" s="41">
        <v>0.92885691400000003</v>
      </c>
      <c r="F9" s="197">
        <v>0.93831851799999999</v>
      </c>
      <c r="G9" s="8">
        <v>0.94747899999999996</v>
      </c>
      <c r="H9" s="198">
        <v>0.94619799999999998</v>
      </c>
    </row>
    <row r="10" spans="1:8" x14ac:dyDescent="0.25">
      <c r="A10" s="196" t="s">
        <v>139</v>
      </c>
      <c r="B10" s="197">
        <v>0.96678036499999997</v>
      </c>
      <c r="C10" s="41">
        <v>0.968263384</v>
      </c>
      <c r="D10" s="197">
        <v>0.94244604300000001</v>
      </c>
      <c r="E10" s="41">
        <v>0.95523581099999999</v>
      </c>
      <c r="F10" s="197">
        <v>0.96471466400000006</v>
      </c>
      <c r="G10" s="8">
        <v>0.96715700000000004</v>
      </c>
      <c r="H10" s="198">
        <v>0.96701400000000004</v>
      </c>
    </row>
    <row r="11" spans="1:8" x14ac:dyDescent="0.25">
      <c r="A11" s="196" t="s">
        <v>140</v>
      </c>
      <c r="B11" s="197">
        <v>0.96700281799999999</v>
      </c>
      <c r="C11" s="41">
        <v>0.96930149799999998</v>
      </c>
      <c r="D11" s="197">
        <v>0.94089456900000001</v>
      </c>
      <c r="E11" s="41">
        <v>0.95047923300000003</v>
      </c>
      <c r="F11" s="197">
        <v>0.96478491</v>
      </c>
      <c r="G11" s="8">
        <v>0.96770299999999998</v>
      </c>
      <c r="H11" s="199">
        <v>0.96847300000000003</v>
      </c>
    </row>
    <row r="12" spans="1:8" x14ac:dyDescent="0.25">
      <c r="A12" s="13" t="s">
        <v>141</v>
      </c>
      <c r="B12" s="200">
        <v>0.88765294800000005</v>
      </c>
      <c r="C12" s="201">
        <v>0.92315680200000005</v>
      </c>
      <c r="D12" s="200">
        <v>0.79392971199999995</v>
      </c>
      <c r="E12" s="201">
        <v>0.90727418100000001</v>
      </c>
      <c r="F12" s="200">
        <v>0.87969057500000003</v>
      </c>
      <c r="G12" s="15">
        <v>0.92180799999999996</v>
      </c>
      <c r="H12" s="202">
        <v>0.91610599999999998</v>
      </c>
    </row>
    <row r="13" spans="1:8" x14ac:dyDescent="0.25">
      <c r="A13" s="284" t="s">
        <v>554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6"/>
  <sheetViews>
    <sheetView showGridLines="0" workbookViewId="0">
      <selection activeCell="A19" sqref="A19"/>
    </sheetView>
  </sheetViews>
  <sheetFormatPr baseColWidth="10" defaultRowHeight="15" x14ac:dyDescent="0.25"/>
  <cols>
    <col min="1" max="1" width="18.140625" customWidth="1"/>
    <col min="2" max="2" width="14.140625" bestFit="1" customWidth="1"/>
    <col min="3" max="3" width="7.85546875" bestFit="1" customWidth="1"/>
    <col min="4" max="5" width="7.140625" bestFit="1" customWidth="1"/>
    <col min="6" max="6" width="8.140625" bestFit="1" customWidth="1"/>
    <col min="7" max="7" width="7.5703125" bestFit="1" customWidth="1"/>
    <col min="8" max="8" width="8.28515625" bestFit="1" customWidth="1"/>
    <col min="9" max="9" width="9" bestFit="1" customWidth="1"/>
  </cols>
  <sheetData>
    <row r="1" spans="1:9" x14ac:dyDescent="0.25">
      <c r="A1" s="285" t="s">
        <v>553</v>
      </c>
    </row>
    <row r="3" spans="1:9" ht="39" thickBot="1" x14ac:dyDescent="0.3">
      <c r="A3" s="148"/>
      <c r="B3" s="148"/>
      <c r="C3" s="203" t="s">
        <v>142</v>
      </c>
      <c r="D3" s="203" t="s">
        <v>143</v>
      </c>
      <c r="E3" s="203" t="s">
        <v>144</v>
      </c>
      <c r="F3" s="204" t="s">
        <v>113</v>
      </c>
      <c r="G3" s="203" t="s">
        <v>145</v>
      </c>
      <c r="H3" s="203" t="s">
        <v>146</v>
      </c>
      <c r="I3" s="205" t="s">
        <v>596</v>
      </c>
    </row>
    <row r="4" spans="1:9" x14ac:dyDescent="0.25">
      <c r="A4" s="470" t="s">
        <v>65</v>
      </c>
      <c r="B4" s="206" t="s">
        <v>62</v>
      </c>
      <c r="C4" s="207">
        <v>0</v>
      </c>
      <c r="D4" s="208">
        <v>11.6</v>
      </c>
      <c r="E4" s="208">
        <v>13.3</v>
      </c>
      <c r="F4" s="208">
        <v>13.3</v>
      </c>
      <c r="G4" s="208">
        <v>15.2</v>
      </c>
      <c r="H4" s="209">
        <v>20</v>
      </c>
      <c r="I4" s="210">
        <v>13.1</v>
      </c>
    </row>
    <row r="5" spans="1:9" x14ac:dyDescent="0.25">
      <c r="A5" s="471"/>
      <c r="B5" s="211" t="s">
        <v>147</v>
      </c>
      <c r="C5" s="212">
        <v>0.4</v>
      </c>
      <c r="D5" s="213">
        <v>9.6</v>
      </c>
      <c r="E5" s="213">
        <v>11.9</v>
      </c>
      <c r="F5" s="213">
        <v>11.8</v>
      </c>
      <c r="G5" s="213">
        <v>14.3</v>
      </c>
      <c r="H5" s="214">
        <v>19.8</v>
      </c>
      <c r="I5" s="215">
        <v>12.1</v>
      </c>
    </row>
    <row r="6" spans="1:9" x14ac:dyDescent="0.25">
      <c r="A6" s="471"/>
      <c r="B6" s="216" t="s">
        <v>148</v>
      </c>
      <c r="C6" s="217">
        <v>0</v>
      </c>
      <c r="D6" s="218">
        <v>8.8000000000000007</v>
      </c>
      <c r="E6" s="218">
        <v>11.1</v>
      </c>
      <c r="F6" s="218">
        <v>11.2</v>
      </c>
      <c r="G6" s="218">
        <v>13.7</v>
      </c>
      <c r="H6" s="219">
        <v>19.8</v>
      </c>
      <c r="I6" s="215">
        <v>11.5</v>
      </c>
    </row>
    <row r="7" spans="1:9" ht="15.75" thickBot="1" x14ac:dyDescent="0.3">
      <c r="A7" s="472"/>
      <c r="B7" s="220" t="s">
        <v>149</v>
      </c>
      <c r="C7" s="221">
        <v>2.4</v>
      </c>
      <c r="D7" s="222">
        <v>10.6</v>
      </c>
      <c r="E7" s="222">
        <v>12.6</v>
      </c>
      <c r="F7" s="222">
        <v>12.6</v>
      </c>
      <c r="G7" s="222">
        <v>14.7</v>
      </c>
      <c r="H7" s="223">
        <v>19.600000000000001</v>
      </c>
      <c r="I7" s="224">
        <v>12.6</v>
      </c>
    </row>
    <row r="8" spans="1:9" x14ac:dyDescent="0.25">
      <c r="A8" s="470" t="s">
        <v>66</v>
      </c>
      <c r="B8" s="206" t="s">
        <v>62</v>
      </c>
      <c r="C8" s="207">
        <v>4.2</v>
      </c>
      <c r="D8" s="208">
        <v>10.9</v>
      </c>
      <c r="E8" s="208">
        <v>12.2</v>
      </c>
      <c r="F8" s="208">
        <v>12.1</v>
      </c>
      <c r="G8" s="208">
        <v>13.5</v>
      </c>
      <c r="H8" s="209">
        <v>17.2</v>
      </c>
      <c r="I8" s="210">
        <v>12</v>
      </c>
    </row>
    <row r="9" spans="1:9" x14ac:dyDescent="0.25">
      <c r="A9" s="471"/>
      <c r="B9" s="211" t="s">
        <v>147</v>
      </c>
      <c r="C9" s="212">
        <v>2.2999999999999998</v>
      </c>
      <c r="D9" s="213">
        <v>9</v>
      </c>
      <c r="E9" s="213">
        <v>10.5</v>
      </c>
      <c r="F9" s="213">
        <v>10.5</v>
      </c>
      <c r="G9" s="213">
        <v>12.1</v>
      </c>
      <c r="H9" s="214">
        <v>17.7</v>
      </c>
      <c r="I9" s="215">
        <v>9.8000000000000007</v>
      </c>
    </row>
    <row r="10" spans="1:9" x14ac:dyDescent="0.25">
      <c r="A10" s="471"/>
      <c r="B10" s="216" t="s">
        <v>148</v>
      </c>
      <c r="C10" s="217">
        <v>1</v>
      </c>
      <c r="D10" s="218">
        <v>8.3000000000000007</v>
      </c>
      <c r="E10" s="218">
        <v>10</v>
      </c>
      <c r="F10" s="218">
        <v>9.9</v>
      </c>
      <c r="G10" s="218">
        <v>11.6</v>
      </c>
      <c r="H10" s="219">
        <v>17.5</v>
      </c>
      <c r="I10" s="215">
        <v>9.1</v>
      </c>
    </row>
    <row r="11" spans="1:9" ht="15.75" thickBot="1" x14ac:dyDescent="0.3">
      <c r="A11" s="472"/>
      <c r="B11" s="220" t="s">
        <v>149</v>
      </c>
      <c r="C11" s="221">
        <v>2.9</v>
      </c>
      <c r="D11" s="222">
        <v>10.1</v>
      </c>
      <c r="E11" s="222">
        <v>11.4</v>
      </c>
      <c r="F11" s="222">
        <v>11.4</v>
      </c>
      <c r="G11" s="222">
        <v>12.7</v>
      </c>
      <c r="H11" s="223">
        <v>16.399999999999999</v>
      </c>
      <c r="I11" s="224">
        <v>11</v>
      </c>
    </row>
    <row r="12" spans="1:9" x14ac:dyDescent="0.25">
      <c r="A12" s="470" t="s">
        <v>8</v>
      </c>
      <c r="B12" s="206" t="s">
        <v>62</v>
      </c>
      <c r="C12" s="207">
        <v>0</v>
      </c>
      <c r="D12" s="208">
        <v>11.5</v>
      </c>
      <c r="E12" s="208">
        <v>13.2</v>
      </c>
      <c r="F12" s="208">
        <v>13.2</v>
      </c>
      <c r="G12" s="208">
        <v>15</v>
      </c>
      <c r="H12" s="209">
        <v>20</v>
      </c>
      <c r="I12" s="210">
        <v>13</v>
      </c>
    </row>
    <row r="13" spans="1:9" x14ac:dyDescent="0.25">
      <c r="A13" s="471"/>
      <c r="B13" s="211" t="s">
        <v>147</v>
      </c>
      <c r="C13" s="212">
        <v>0.4</v>
      </c>
      <c r="D13" s="213">
        <v>9.6</v>
      </c>
      <c r="E13" s="213">
        <v>11.7</v>
      </c>
      <c r="F13" s="213">
        <v>11.7</v>
      </c>
      <c r="G13" s="213">
        <v>14.1</v>
      </c>
      <c r="H13" s="214">
        <v>19.8</v>
      </c>
      <c r="I13" s="215">
        <v>11.9</v>
      </c>
    </row>
    <row r="14" spans="1:9" x14ac:dyDescent="0.25">
      <c r="A14" s="471"/>
      <c r="B14" s="216" t="s">
        <v>148</v>
      </c>
      <c r="C14" s="217">
        <v>0</v>
      </c>
      <c r="D14" s="218">
        <v>8.8000000000000007</v>
      </c>
      <c r="E14" s="218">
        <v>11</v>
      </c>
      <c r="F14" s="218">
        <v>11</v>
      </c>
      <c r="G14" s="218">
        <v>13.5</v>
      </c>
      <c r="H14" s="219">
        <v>19.8</v>
      </c>
      <c r="I14" s="215">
        <v>11.3</v>
      </c>
    </row>
    <row r="15" spans="1:9" ht="15.75" thickBot="1" x14ac:dyDescent="0.3">
      <c r="A15" s="472"/>
      <c r="B15" s="220" t="s">
        <v>149</v>
      </c>
      <c r="C15" s="221">
        <v>2.4</v>
      </c>
      <c r="D15" s="222">
        <v>10.6</v>
      </c>
      <c r="E15" s="222">
        <v>12.5</v>
      </c>
      <c r="F15" s="222">
        <v>12.5</v>
      </c>
      <c r="G15" s="222">
        <v>14.5</v>
      </c>
      <c r="H15" s="223">
        <v>19.600000000000001</v>
      </c>
      <c r="I15" s="224">
        <v>12.5</v>
      </c>
    </row>
    <row r="16" spans="1:9" x14ac:dyDescent="0.25">
      <c r="A16" s="284" t="s">
        <v>554</v>
      </c>
    </row>
  </sheetData>
  <mergeCells count="3">
    <mergeCell ref="A4:A7"/>
    <mergeCell ref="A8:A11"/>
    <mergeCell ref="A12:A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16"/>
  <sheetViews>
    <sheetView showGridLines="0" workbookViewId="0">
      <selection activeCell="A18" sqref="A18"/>
    </sheetView>
  </sheetViews>
  <sheetFormatPr baseColWidth="10" defaultRowHeight="15" x14ac:dyDescent="0.25"/>
  <cols>
    <col min="1" max="1" width="18.42578125" customWidth="1"/>
    <col min="2" max="2" width="11.85546875" bestFit="1" customWidth="1"/>
    <col min="3" max="3" width="7.85546875" bestFit="1" customWidth="1"/>
    <col min="4" max="5" width="7.140625" bestFit="1" customWidth="1"/>
    <col min="6" max="7" width="7.5703125" bestFit="1" customWidth="1"/>
    <col min="8" max="8" width="8.28515625" bestFit="1" customWidth="1"/>
  </cols>
  <sheetData>
    <row r="1" spans="1:8" x14ac:dyDescent="0.25">
      <c r="A1" s="285" t="s">
        <v>545</v>
      </c>
    </row>
    <row r="3" spans="1:8" ht="24.75" thickBot="1" x14ac:dyDescent="0.3">
      <c r="A3" s="225"/>
      <c r="B3" s="226"/>
      <c r="C3" s="266" t="s">
        <v>142</v>
      </c>
      <c r="D3" s="266" t="s">
        <v>143</v>
      </c>
      <c r="E3" s="266" t="s">
        <v>144</v>
      </c>
      <c r="F3" s="266" t="s">
        <v>113</v>
      </c>
      <c r="G3" s="266" t="s">
        <v>145</v>
      </c>
      <c r="H3" s="266" t="s">
        <v>146</v>
      </c>
    </row>
    <row r="4" spans="1:8" x14ac:dyDescent="0.25">
      <c r="A4" s="470" t="s">
        <v>65</v>
      </c>
      <c r="B4" s="206" t="s">
        <v>152</v>
      </c>
      <c r="C4" s="207">
        <v>1.5</v>
      </c>
      <c r="D4" s="207">
        <v>9.5</v>
      </c>
      <c r="E4" s="207">
        <v>12</v>
      </c>
      <c r="F4" s="207">
        <v>11.8</v>
      </c>
      <c r="G4" s="207">
        <v>14</v>
      </c>
      <c r="H4" s="267">
        <v>19.5</v>
      </c>
    </row>
    <row r="5" spans="1:8" x14ac:dyDescent="0.25">
      <c r="A5" s="473"/>
      <c r="B5" s="211" t="s">
        <v>167</v>
      </c>
      <c r="C5" s="212">
        <v>0</v>
      </c>
      <c r="D5" s="212">
        <v>9</v>
      </c>
      <c r="E5" s="212">
        <v>11.3</v>
      </c>
      <c r="F5" s="212">
        <v>11.2</v>
      </c>
      <c r="G5" s="212">
        <v>13.5</v>
      </c>
      <c r="H5" s="268">
        <v>20</v>
      </c>
    </row>
    <row r="6" spans="1:8" x14ac:dyDescent="0.25">
      <c r="A6" s="269"/>
      <c r="B6" s="211" t="s">
        <v>153</v>
      </c>
      <c r="C6" s="212">
        <v>0.5</v>
      </c>
      <c r="D6" s="212">
        <v>9</v>
      </c>
      <c r="E6" s="212">
        <v>12</v>
      </c>
      <c r="F6" s="212">
        <v>11.6</v>
      </c>
      <c r="G6" s="212">
        <v>14.5</v>
      </c>
      <c r="H6" s="268">
        <v>20</v>
      </c>
    </row>
    <row r="7" spans="1:8" ht="15.75" thickBot="1" x14ac:dyDescent="0.3">
      <c r="A7" s="270"/>
      <c r="B7" s="211" t="s">
        <v>170</v>
      </c>
      <c r="C7" s="271">
        <v>0</v>
      </c>
      <c r="D7" s="271">
        <v>6.5</v>
      </c>
      <c r="E7" s="271">
        <v>10.3</v>
      </c>
      <c r="F7" s="271">
        <v>10.3</v>
      </c>
      <c r="G7" s="271">
        <v>14</v>
      </c>
      <c r="H7" s="272">
        <v>20</v>
      </c>
    </row>
    <row r="8" spans="1:8" x14ac:dyDescent="0.25">
      <c r="A8" s="470" t="s">
        <v>66</v>
      </c>
      <c r="B8" s="206" t="s">
        <v>152</v>
      </c>
      <c r="C8" s="207">
        <v>1</v>
      </c>
      <c r="D8" s="207">
        <v>9</v>
      </c>
      <c r="E8" s="207">
        <v>11</v>
      </c>
      <c r="F8" s="207">
        <v>10.7</v>
      </c>
      <c r="G8" s="207">
        <v>12.5</v>
      </c>
      <c r="H8" s="267">
        <v>18</v>
      </c>
    </row>
    <row r="9" spans="1:8" x14ac:dyDescent="0.25">
      <c r="A9" s="473"/>
      <c r="B9" s="211" t="s">
        <v>167</v>
      </c>
      <c r="C9" s="212">
        <v>0.8</v>
      </c>
      <c r="D9" s="212">
        <v>7</v>
      </c>
      <c r="E9" s="212">
        <v>9</v>
      </c>
      <c r="F9" s="212">
        <v>8.9</v>
      </c>
      <c r="G9" s="212">
        <v>10.8</v>
      </c>
      <c r="H9" s="268">
        <v>19</v>
      </c>
    </row>
    <row r="10" spans="1:8" x14ac:dyDescent="0.25">
      <c r="A10" s="269"/>
      <c r="B10" s="211" t="s">
        <v>153</v>
      </c>
      <c r="C10" s="212">
        <v>0.5</v>
      </c>
      <c r="D10" s="212">
        <v>8</v>
      </c>
      <c r="E10" s="212">
        <v>10.5</v>
      </c>
      <c r="F10" s="212">
        <v>10.5</v>
      </c>
      <c r="G10" s="212">
        <v>13</v>
      </c>
      <c r="H10" s="268">
        <v>19</v>
      </c>
    </row>
    <row r="11" spans="1:8" ht="15.75" thickBot="1" x14ac:dyDescent="0.3">
      <c r="A11" s="270"/>
      <c r="B11" s="211" t="s">
        <v>170</v>
      </c>
      <c r="C11" s="271">
        <v>0</v>
      </c>
      <c r="D11" s="271">
        <v>6.8</v>
      </c>
      <c r="E11" s="271">
        <v>9.3000000000000007</v>
      </c>
      <c r="F11" s="271">
        <v>9.4</v>
      </c>
      <c r="G11" s="271">
        <v>12</v>
      </c>
      <c r="H11" s="272">
        <v>20</v>
      </c>
    </row>
    <row r="12" spans="1:8" x14ac:dyDescent="0.25">
      <c r="A12" s="470" t="s">
        <v>8</v>
      </c>
      <c r="B12" s="206" t="s">
        <v>152</v>
      </c>
      <c r="C12" s="207">
        <v>1</v>
      </c>
      <c r="D12" s="207">
        <v>9.5</v>
      </c>
      <c r="E12" s="207">
        <v>11.5</v>
      </c>
      <c r="F12" s="207">
        <v>11.7</v>
      </c>
      <c r="G12" s="207">
        <v>14</v>
      </c>
      <c r="H12" s="267">
        <v>19.5</v>
      </c>
    </row>
    <row r="13" spans="1:8" x14ac:dyDescent="0.25">
      <c r="A13" s="473"/>
      <c r="B13" s="211" t="s">
        <v>167</v>
      </c>
      <c r="C13" s="212">
        <v>0</v>
      </c>
      <c r="D13" s="212">
        <v>8.8000000000000007</v>
      </c>
      <c r="E13" s="212">
        <v>11</v>
      </c>
      <c r="F13" s="212">
        <v>11</v>
      </c>
      <c r="G13" s="212">
        <v>13.5</v>
      </c>
      <c r="H13" s="268">
        <v>20</v>
      </c>
    </row>
    <row r="14" spans="1:8" x14ac:dyDescent="0.25">
      <c r="A14" s="269"/>
      <c r="B14" s="211" t="s">
        <v>153</v>
      </c>
      <c r="C14" s="212">
        <v>0.5</v>
      </c>
      <c r="D14" s="212">
        <v>8.5</v>
      </c>
      <c r="E14" s="212">
        <v>11.5</v>
      </c>
      <c r="F14" s="212">
        <v>11.5</v>
      </c>
      <c r="G14" s="212">
        <v>14.5</v>
      </c>
      <c r="H14" s="268">
        <v>20</v>
      </c>
    </row>
    <row r="15" spans="1:8" ht="15.75" thickBot="1" x14ac:dyDescent="0.3">
      <c r="A15" s="270"/>
      <c r="B15" s="273" t="s">
        <v>170</v>
      </c>
      <c r="C15" s="274">
        <v>0</v>
      </c>
      <c r="D15" s="274">
        <v>6.8</v>
      </c>
      <c r="E15" s="274">
        <v>10</v>
      </c>
      <c r="F15" s="274">
        <v>10.199999999999999</v>
      </c>
      <c r="G15" s="274">
        <v>14</v>
      </c>
      <c r="H15" s="275">
        <v>20</v>
      </c>
    </row>
    <row r="16" spans="1:8" x14ac:dyDescent="0.25">
      <c r="A16" s="284" t="s">
        <v>546</v>
      </c>
    </row>
  </sheetData>
  <mergeCells count="3">
    <mergeCell ref="A4:A5"/>
    <mergeCell ref="A8:A9"/>
    <mergeCell ref="A12:A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8"/>
  <sheetViews>
    <sheetView showGridLines="0" workbookViewId="0">
      <selection activeCell="A30" sqref="A30"/>
    </sheetView>
  </sheetViews>
  <sheetFormatPr baseColWidth="10" defaultRowHeight="15" x14ac:dyDescent="0.25"/>
  <cols>
    <col min="1" max="1" width="24.28515625" customWidth="1"/>
    <col min="2" max="2" width="20.7109375" bestFit="1" customWidth="1"/>
    <col min="3" max="3" width="5" bestFit="1" customWidth="1"/>
    <col min="4" max="4" width="10.28515625" bestFit="1" customWidth="1"/>
    <col min="5" max="5" width="8.5703125" bestFit="1" customWidth="1"/>
    <col min="6" max="7" width="7.85546875" bestFit="1" customWidth="1"/>
    <col min="8" max="8" width="8.42578125" bestFit="1" customWidth="1"/>
    <col min="9" max="9" width="8.5703125" bestFit="1" customWidth="1"/>
    <col min="10" max="10" width="8.85546875" bestFit="1" customWidth="1"/>
    <col min="11" max="11" width="9" bestFit="1" customWidth="1"/>
  </cols>
  <sheetData>
    <row r="1" spans="1:11" x14ac:dyDescent="0.25">
      <c r="A1" s="285" t="s">
        <v>551</v>
      </c>
    </row>
    <row r="3" spans="1:11" ht="38.25" x14ac:dyDescent="0.25">
      <c r="A3" s="225"/>
      <c r="B3" s="226"/>
      <c r="C3" s="227" t="s">
        <v>150</v>
      </c>
      <c r="D3" s="228" t="s">
        <v>151</v>
      </c>
      <c r="E3" s="229" t="s">
        <v>142</v>
      </c>
      <c r="F3" s="229" t="s">
        <v>143</v>
      </c>
      <c r="G3" s="229" t="s">
        <v>144</v>
      </c>
      <c r="H3" s="229" t="s">
        <v>113</v>
      </c>
      <c r="I3" s="229" t="s">
        <v>145</v>
      </c>
      <c r="J3" s="229" t="s">
        <v>146</v>
      </c>
      <c r="K3" s="230" t="s">
        <v>596</v>
      </c>
    </row>
    <row r="4" spans="1:11" x14ac:dyDescent="0.25">
      <c r="A4" s="474" t="s">
        <v>62</v>
      </c>
      <c r="B4" s="231" t="s">
        <v>152</v>
      </c>
      <c r="C4" s="232">
        <v>1</v>
      </c>
      <c r="D4" s="232">
        <v>20</v>
      </c>
      <c r="E4" s="233">
        <v>1.5</v>
      </c>
      <c r="F4" s="233">
        <v>9.5</v>
      </c>
      <c r="G4" s="234">
        <v>12</v>
      </c>
      <c r="H4" s="234">
        <v>11.8</v>
      </c>
      <c r="I4" s="234">
        <v>14</v>
      </c>
      <c r="J4" s="235">
        <v>19.5</v>
      </c>
      <c r="K4" s="236">
        <v>11.6</v>
      </c>
    </row>
    <row r="5" spans="1:11" x14ac:dyDescent="0.25">
      <c r="A5" s="475"/>
      <c r="B5" s="237" t="s">
        <v>153</v>
      </c>
      <c r="C5" s="238">
        <v>1</v>
      </c>
      <c r="D5" s="238">
        <v>20</v>
      </c>
      <c r="E5" s="239">
        <v>0.5</v>
      </c>
      <c r="F5" s="239">
        <v>9</v>
      </c>
      <c r="G5" s="240">
        <v>12</v>
      </c>
      <c r="H5" s="240">
        <v>11.6</v>
      </c>
      <c r="I5" s="240">
        <v>14.5</v>
      </c>
      <c r="J5" s="241">
        <v>20</v>
      </c>
      <c r="K5" s="236">
        <v>11.3</v>
      </c>
    </row>
    <row r="6" spans="1:11" x14ac:dyDescent="0.25">
      <c r="A6" s="242"/>
      <c r="B6" s="237" t="s">
        <v>154</v>
      </c>
      <c r="C6" s="238">
        <v>1</v>
      </c>
      <c r="D6" s="238">
        <v>20</v>
      </c>
      <c r="E6" s="239">
        <v>0</v>
      </c>
      <c r="F6" s="239">
        <v>10</v>
      </c>
      <c r="G6" s="240">
        <v>12.5</v>
      </c>
      <c r="H6" s="240">
        <v>12.5</v>
      </c>
      <c r="I6" s="240">
        <v>15</v>
      </c>
      <c r="J6" s="241">
        <v>20</v>
      </c>
      <c r="K6" s="236">
        <v>12.2</v>
      </c>
    </row>
    <row r="7" spans="1:11" x14ac:dyDescent="0.25">
      <c r="A7" s="242"/>
      <c r="B7" s="237" t="s">
        <v>155</v>
      </c>
      <c r="C7" s="238">
        <v>1</v>
      </c>
      <c r="D7" s="238">
        <v>20</v>
      </c>
      <c r="E7" s="239">
        <v>0</v>
      </c>
      <c r="F7" s="239">
        <v>10.5</v>
      </c>
      <c r="G7" s="240">
        <v>12.5</v>
      </c>
      <c r="H7" s="240">
        <v>12.5</v>
      </c>
      <c r="I7" s="240">
        <v>15</v>
      </c>
      <c r="J7" s="241">
        <v>20</v>
      </c>
      <c r="K7" s="236">
        <v>12.4</v>
      </c>
    </row>
    <row r="8" spans="1:11" x14ac:dyDescent="0.25">
      <c r="A8" s="242"/>
      <c r="B8" s="237" t="s">
        <v>156</v>
      </c>
      <c r="C8" s="238">
        <v>1</v>
      </c>
      <c r="D8" s="238">
        <v>20</v>
      </c>
      <c r="E8" s="239">
        <v>0.5</v>
      </c>
      <c r="F8" s="239">
        <v>10</v>
      </c>
      <c r="G8" s="240">
        <v>12.5</v>
      </c>
      <c r="H8" s="240">
        <v>12.3</v>
      </c>
      <c r="I8" s="240">
        <v>15</v>
      </c>
      <c r="J8" s="241">
        <v>20</v>
      </c>
      <c r="K8" s="236">
        <v>12.1</v>
      </c>
    </row>
    <row r="9" spans="1:11" x14ac:dyDescent="0.25">
      <c r="A9" s="242"/>
      <c r="B9" s="237" t="s">
        <v>157</v>
      </c>
      <c r="C9" s="238">
        <v>1</v>
      </c>
      <c r="D9" s="238">
        <v>20</v>
      </c>
      <c r="E9" s="239">
        <v>0</v>
      </c>
      <c r="F9" s="239">
        <v>13.5</v>
      </c>
      <c r="G9" s="240">
        <v>15</v>
      </c>
      <c r="H9" s="240">
        <v>14.8</v>
      </c>
      <c r="I9" s="240">
        <v>16</v>
      </c>
      <c r="J9" s="241">
        <v>20</v>
      </c>
      <c r="K9" s="236">
        <v>14.5</v>
      </c>
    </row>
    <row r="10" spans="1:11" x14ac:dyDescent="0.25">
      <c r="A10" s="242"/>
      <c r="B10" s="237" t="s">
        <v>158</v>
      </c>
      <c r="C10" s="238">
        <v>1</v>
      </c>
      <c r="D10" s="238">
        <v>20</v>
      </c>
      <c r="E10" s="239">
        <v>0.5</v>
      </c>
      <c r="F10" s="239">
        <v>13</v>
      </c>
      <c r="G10" s="240">
        <v>14.5</v>
      </c>
      <c r="H10" s="240">
        <v>14.4</v>
      </c>
      <c r="I10" s="240">
        <v>16</v>
      </c>
      <c r="J10" s="241">
        <v>20</v>
      </c>
      <c r="K10" s="236">
        <v>14.2</v>
      </c>
    </row>
    <row r="11" spans="1:11" x14ac:dyDescent="0.25">
      <c r="A11" s="242"/>
      <c r="B11" s="237" t="s">
        <v>159</v>
      </c>
      <c r="C11" s="238">
        <v>1</v>
      </c>
      <c r="D11" s="238">
        <v>20</v>
      </c>
      <c r="E11" s="239">
        <v>0</v>
      </c>
      <c r="F11" s="239">
        <v>12.5</v>
      </c>
      <c r="G11" s="240">
        <v>14.5</v>
      </c>
      <c r="H11" s="240">
        <v>14.3</v>
      </c>
      <c r="I11" s="240">
        <v>16</v>
      </c>
      <c r="J11" s="241">
        <v>20</v>
      </c>
      <c r="K11" s="236">
        <v>14.2</v>
      </c>
    </row>
    <row r="12" spans="1:11" x14ac:dyDescent="0.25">
      <c r="A12" s="242"/>
      <c r="B12" s="237" t="s">
        <v>160</v>
      </c>
      <c r="C12" s="238">
        <v>1</v>
      </c>
      <c r="D12" s="238">
        <v>20</v>
      </c>
      <c r="E12" s="239">
        <v>0.5</v>
      </c>
      <c r="F12" s="239">
        <v>12</v>
      </c>
      <c r="G12" s="240">
        <v>14</v>
      </c>
      <c r="H12" s="240">
        <v>13.8</v>
      </c>
      <c r="I12" s="240">
        <v>16</v>
      </c>
      <c r="J12" s="241">
        <v>20</v>
      </c>
      <c r="K12" s="236">
        <v>13.7</v>
      </c>
    </row>
    <row r="13" spans="1:11" x14ac:dyDescent="0.25">
      <c r="A13" s="242"/>
      <c r="B13" s="237" t="s">
        <v>161</v>
      </c>
      <c r="C13" s="238">
        <v>1</v>
      </c>
      <c r="D13" s="238">
        <v>20</v>
      </c>
      <c r="E13" s="239">
        <v>0</v>
      </c>
      <c r="F13" s="239">
        <v>10.5</v>
      </c>
      <c r="G13" s="240">
        <v>13</v>
      </c>
      <c r="H13" s="240">
        <v>12.9</v>
      </c>
      <c r="I13" s="240">
        <v>15.5</v>
      </c>
      <c r="J13" s="241">
        <v>20</v>
      </c>
      <c r="K13" s="236">
        <v>12.8</v>
      </c>
    </row>
    <row r="14" spans="1:11" x14ac:dyDescent="0.25">
      <c r="A14" s="242"/>
      <c r="B14" s="237" t="s">
        <v>162</v>
      </c>
      <c r="C14" s="238"/>
      <c r="D14" s="238" t="s">
        <v>163</v>
      </c>
      <c r="E14" s="239">
        <v>10</v>
      </c>
      <c r="F14" s="239">
        <v>14</v>
      </c>
      <c r="G14" s="240">
        <v>15.5</v>
      </c>
      <c r="H14" s="240">
        <v>15.5</v>
      </c>
      <c r="I14" s="240">
        <v>17.5</v>
      </c>
      <c r="J14" s="241">
        <v>20</v>
      </c>
      <c r="K14" s="236">
        <v>15.3</v>
      </c>
    </row>
    <row r="15" spans="1:11" x14ac:dyDescent="0.25">
      <c r="A15" s="242"/>
      <c r="B15" s="237" t="s">
        <v>164</v>
      </c>
      <c r="C15" s="238"/>
      <c r="D15" s="238">
        <v>20</v>
      </c>
      <c r="E15" s="239">
        <v>0.5</v>
      </c>
      <c r="F15" s="239">
        <v>9.5</v>
      </c>
      <c r="G15" s="240">
        <v>12</v>
      </c>
      <c r="H15" s="240">
        <v>12</v>
      </c>
      <c r="I15" s="240">
        <v>14.5</v>
      </c>
      <c r="J15" s="241">
        <v>20</v>
      </c>
      <c r="K15" s="236">
        <v>11.9</v>
      </c>
    </row>
    <row r="16" spans="1:11" x14ac:dyDescent="0.25">
      <c r="A16" s="242"/>
      <c r="B16" s="237" t="s">
        <v>597</v>
      </c>
      <c r="C16" s="238"/>
      <c r="D16" s="238">
        <v>20</v>
      </c>
      <c r="E16" s="239">
        <v>0</v>
      </c>
      <c r="F16" s="239">
        <v>10</v>
      </c>
      <c r="G16" s="240">
        <v>12</v>
      </c>
      <c r="H16" s="240">
        <v>12.1</v>
      </c>
      <c r="I16" s="240">
        <v>14.5</v>
      </c>
      <c r="J16" s="241">
        <v>20</v>
      </c>
      <c r="K16" s="236">
        <v>11.9</v>
      </c>
    </row>
    <row r="17" spans="1:11" x14ac:dyDescent="0.25">
      <c r="A17" s="243" t="s">
        <v>165</v>
      </c>
      <c r="B17" s="244"/>
      <c r="C17" s="245">
        <f>SUM(C4:C16)</f>
        <v>10</v>
      </c>
      <c r="D17" s="245">
        <v>20</v>
      </c>
      <c r="E17" s="246">
        <v>0</v>
      </c>
      <c r="F17" s="246">
        <v>11.6</v>
      </c>
      <c r="G17" s="246">
        <v>13.3</v>
      </c>
      <c r="H17" s="246">
        <v>13.3</v>
      </c>
      <c r="I17" s="246">
        <v>15.2</v>
      </c>
      <c r="J17" s="247">
        <v>20</v>
      </c>
      <c r="K17" s="236">
        <v>13.1</v>
      </c>
    </row>
    <row r="18" spans="1:11" x14ac:dyDescent="0.25">
      <c r="A18" s="476" t="s">
        <v>166</v>
      </c>
      <c r="B18" s="237" t="s">
        <v>167</v>
      </c>
      <c r="C18" s="238">
        <v>2</v>
      </c>
      <c r="D18" s="238">
        <v>20</v>
      </c>
      <c r="E18" s="239">
        <v>0</v>
      </c>
      <c r="F18" s="239">
        <v>9</v>
      </c>
      <c r="G18" s="240">
        <v>11.3</v>
      </c>
      <c r="H18" s="240">
        <v>11.2</v>
      </c>
      <c r="I18" s="240">
        <v>13.5</v>
      </c>
      <c r="J18" s="241">
        <v>20</v>
      </c>
      <c r="K18" s="236">
        <v>10.199999999999999</v>
      </c>
    </row>
    <row r="19" spans="1:11" x14ac:dyDescent="0.25">
      <c r="A19" s="477"/>
      <c r="B19" s="248" t="s">
        <v>168</v>
      </c>
      <c r="C19" s="249"/>
      <c r="D19" s="249">
        <v>25</v>
      </c>
      <c r="E19" s="250">
        <v>0</v>
      </c>
      <c r="F19" s="250">
        <v>11.5</v>
      </c>
      <c r="G19" s="251">
        <v>14.5</v>
      </c>
      <c r="H19" s="251">
        <v>14.3</v>
      </c>
      <c r="I19" s="251">
        <v>17.5</v>
      </c>
      <c r="J19" s="252">
        <v>25</v>
      </c>
      <c r="K19" s="236">
        <v>12.4</v>
      </c>
    </row>
    <row r="20" spans="1:11" x14ac:dyDescent="0.25">
      <c r="A20" s="477"/>
      <c r="B20" s="248" t="s">
        <v>169</v>
      </c>
      <c r="C20" s="249"/>
      <c r="D20" s="249">
        <v>15</v>
      </c>
      <c r="E20" s="250">
        <v>0</v>
      </c>
      <c r="F20" s="250">
        <v>6</v>
      </c>
      <c r="G20" s="251">
        <v>8</v>
      </c>
      <c r="H20" s="251">
        <v>8.1</v>
      </c>
      <c r="I20" s="251">
        <v>10</v>
      </c>
      <c r="J20" s="252">
        <v>15</v>
      </c>
      <c r="K20" s="236">
        <v>7.9</v>
      </c>
    </row>
    <row r="21" spans="1:11" x14ac:dyDescent="0.25">
      <c r="A21" s="477"/>
      <c r="B21" s="237" t="s">
        <v>170</v>
      </c>
      <c r="C21" s="238">
        <v>2</v>
      </c>
      <c r="D21" s="238">
        <v>20</v>
      </c>
      <c r="E21" s="239">
        <v>0</v>
      </c>
      <c r="F21" s="239">
        <v>6.5</v>
      </c>
      <c r="G21" s="240">
        <v>10.3</v>
      </c>
      <c r="H21" s="240">
        <v>10.3</v>
      </c>
      <c r="I21" s="240">
        <v>14</v>
      </c>
      <c r="J21" s="241">
        <v>20</v>
      </c>
      <c r="K21" s="236">
        <v>12</v>
      </c>
    </row>
    <row r="22" spans="1:11" x14ac:dyDescent="0.25">
      <c r="A22" s="242"/>
      <c r="B22" s="237" t="s">
        <v>598</v>
      </c>
      <c r="C22" s="238">
        <v>2</v>
      </c>
      <c r="D22" s="238">
        <v>20</v>
      </c>
      <c r="E22" s="239">
        <v>0</v>
      </c>
      <c r="F22" s="239">
        <v>9.5</v>
      </c>
      <c r="G22" s="240">
        <v>12</v>
      </c>
      <c r="H22" s="240">
        <v>11.9</v>
      </c>
      <c r="I22" s="240">
        <v>14.5</v>
      </c>
      <c r="J22" s="241">
        <v>20</v>
      </c>
      <c r="K22" s="236">
        <v>12.4</v>
      </c>
    </row>
    <row r="23" spans="1:11" x14ac:dyDescent="0.25">
      <c r="A23" s="242"/>
      <c r="B23" s="253" t="s">
        <v>171</v>
      </c>
      <c r="C23" s="254"/>
      <c r="D23" s="254">
        <v>20</v>
      </c>
      <c r="E23" s="255">
        <v>0</v>
      </c>
      <c r="F23" s="255">
        <v>8.8000000000000007</v>
      </c>
      <c r="G23" s="255">
        <v>11.1</v>
      </c>
      <c r="H23" s="255">
        <v>11.2</v>
      </c>
      <c r="I23" s="255">
        <v>13.7</v>
      </c>
      <c r="J23" s="256">
        <v>19.8</v>
      </c>
      <c r="K23" s="236">
        <v>11.5</v>
      </c>
    </row>
    <row r="24" spans="1:11" x14ac:dyDescent="0.25">
      <c r="A24" s="242"/>
      <c r="B24" s="237" t="s">
        <v>172</v>
      </c>
      <c r="C24" s="238">
        <v>2</v>
      </c>
      <c r="D24" s="238">
        <v>20</v>
      </c>
      <c r="E24" s="239">
        <v>0</v>
      </c>
      <c r="F24" s="239">
        <v>11</v>
      </c>
      <c r="G24" s="240">
        <v>14</v>
      </c>
      <c r="H24" s="240">
        <v>13.9</v>
      </c>
      <c r="I24" s="240">
        <v>17.5</v>
      </c>
      <c r="J24" s="241">
        <v>20</v>
      </c>
      <c r="K24" s="236">
        <v>13.8</v>
      </c>
    </row>
    <row r="25" spans="1:11" x14ac:dyDescent="0.25">
      <c r="A25" s="243" t="s">
        <v>173</v>
      </c>
      <c r="B25" s="244"/>
      <c r="C25" s="245">
        <f>SUM(C18:C24)</f>
        <v>8</v>
      </c>
      <c r="D25" s="245">
        <v>20</v>
      </c>
      <c r="E25" s="246">
        <v>0.4</v>
      </c>
      <c r="F25" s="246">
        <v>9.6</v>
      </c>
      <c r="G25" s="257">
        <v>11.9</v>
      </c>
      <c r="H25" s="257">
        <v>11.8</v>
      </c>
      <c r="I25" s="257">
        <v>14.3</v>
      </c>
      <c r="J25" s="258">
        <v>19.8</v>
      </c>
      <c r="K25" s="236">
        <v>12.1</v>
      </c>
    </row>
    <row r="26" spans="1:11" x14ac:dyDescent="0.25">
      <c r="A26" s="259" t="s">
        <v>174</v>
      </c>
      <c r="B26" s="260"/>
      <c r="C26" s="261"/>
      <c r="D26" s="261">
        <v>20</v>
      </c>
      <c r="E26" s="262">
        <v>2.4</v>
      </c>
      <c r="F26" s="262">
        <v>10.6</v>
      </c>
      <c r="G26" s="262">
        <v>12.6</v>
      </c>
      <c r="H26" s="262">
        <v>12.6</v>
      </c>
      <c r="I26" s="262">
        <v>14.7</v>
      </c>
      <c r="J26" s="263">
        <v>19.600000000000001</v>
      </c>
      <c r="K26" s="264">
        <v>12.6</v>
      </c>
    </row>
    <row r="27" spans="1:11" x14ac:dyDescent="0.25">
      <c r="A27" s="284" t="s">
        <v>552</v>
      </c>
    </row>
    <row r="28" spans="1:11" x14ac:dyDescent="0.25">
      <c r="A28" s="284" t="s">
        <v>599</v>
      </c>
    </row>
  </sheetData>
  <mergeCells count="2">
    <mergeCell ref="A4:A5"/>
    <mergeCell ref="A18:A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4"/>
  <sheetViews>
    <sheetView showGridLines="0" workbookViewId="0">
      <selection activeCell="A26" sqref="A26"/>
    </sheetView>
  </sheetViews>
  <sheetFormatPr baseColWidth="10" defaultRowHeight="15" x14ac:dyDescent="0.25"/>
  <cols>
    <col min="1" max="1" width="23.42578125" customWidth="1"/>
    <col min="2" max="2" width="30" bestFit="1" customWidth="1"/>
    <col min="3" max="3" width="5" bestFit="1" customWidth="1"/>
    <col min="4" max="4" width="10.28515625" bestFit="1" customWidth="1"/>
    <col min="5" max="5" width="8.5703125" bestFit="1" customWidth="1"/>
    <col min="6" max="7" width="7.85546875" bestFit="1" customWidth="1"/>
    <col min="8" max="8" width="8.42578125" bestFit="1" customWidth="1"/>
    <col min="9" max="9" width="10.28515625" customWidth="1"/>
    <col min="10" max="10" width="8.85546875" bestFit="1" customWidth="1"/>
    <col min="11" max="11" width="9" bestFit="1" customWidth="1"/>
  </cols>
  <sheetData>
    <row r="1" spans="1:11" x14ac:dyDescent="0.25">
      <c r="A1" s="285" t="s">
        <v>549</v>
      </c>
    </row>
    <row r="3" spans="1:11" ht="38.25" x14ac:dyDescent="0.25">
      <c r="A3" s="225"/>
      <c r="B3" s="226"/>
      <c r="C3" s="227" t="s">
        <v>150</v>
      </c>
      <c r="D3" s="228" t="s">
        <v>151</v>
      </c>
      <c r="E3" s="229" t="s">
        <v>142</v>
      </c>
      <c r="F3" s="229" t="s">
        <v>143</v>
      </c>
      <c r="G3" s="229" t="s">
        <v>144</v>
      </c>
      <c r="H3" s="229" t="s">
        <v>113</v>
      </c>
      <c r="I3" s="229" t="s">
        <v>145</v>
      </c>
      <c r="J3" s="229" t="s">
        <v>146</v>
      </c>
      <c r="K3" s="230" t="s">
        <v>596</v>
      </c>
    </row>
    <row r="4" spans="1:11" x14ac:dyDescent="0.25">
      <c r="A4" s="474" t="s">
        <v>62</v>
      </c>
      <c r="B4" s="231" t="s">
        <v>152</v>
      </c>
      <c r="C4" s="232">
        <v>1</v>
      </c>
      <c r="D4" s="232">
        <v>20</v>
      </c>
      <c r="E4" s="233">
        <v>1</v>
      </c>
      <c r="F4" s="233">
        <v>9</v>
      </c>
      <c r="G4" s="234">
        <v>11</v>
      </c>
      <c r="H4" s="234">
        <v>10.9</v>
      </c>
      <c r="I4" s="234">
        <v>13</v>
      </c>
      <c r="J4" s="235">
        <v>18</v>
      </c>
      <c r="K4" s="236">
        <v>10.9</v>
      </c>
    </row>
    <row r="5" spans="1:11" x14ac:dyDescent="0.25">
      <c r="A5" s="475"/>
      <c r="B5" s="237" t="s">
        <v>153</v>
      </c>
      <c r="C5" s="238">
        <v>1</v>
      </c>
      <c r="D5" s="238">
        <v>20</v>
      </c>
      <c r="E5" s="239">
        <v>0.5</v>
      </c>
      <c r="F5" s="239">
        <v>8</v>
      </c>
      <c r="G5" s="240">
        <v>11</v>
      </c>
      <c r="H5" s="240">
        <v>10.7</v>
      </c>
      <c r="I5" s="240">
        <v>13.5</v>
      </c>
      <c r="J5" s="241">
        <v>18.5</v>
      </c>
      <c r="K5" s="236">
        <v>10.5</v>
      </c>
    </row>
    <row r="6" spans="1:11" x14ac:dyDescent="0.25">
      <c r="A6" s="242"/>
      <c r="B6" s="237" t="s">
        <v>175</v>
      </c>
      <c r="C6" s="238">
        <v>1</v>
      </c>
      <c r="D6" s="238">
        <v>20</v>
      </c>
      <c r="E6" s="239">
        <v>1.5</v>
      </c>
      <c r="F6" s="239">
        <v>9.5</v>
      </c>
      <c r="G6" s="240">
        <v>12</v>
      </c>
      <c r="H6" s="240">
        <v>11.6</v>
      </c>
      <c r="I6" s="240">
        <v>14</v>
      </c>
      <c r="J6" s="241">
        <v>19</v>
      </c>
      <c r="K6" s="236">
        <v>11.3</v>
      </c>
    </row>
    <row r="7" spans="1:11" x14ac:dyDescent="0.25">
      <c r="A7" s="242"/>
      <c r="B7" s="237" t="s">
        <v>176</v>
      </c>
      <c r="C7" s="238">
        <v>1</v>
      </c>
      <c r="D7" s="238">
        <v>20</v>
      </c>
      <c r="E7" s="239">
        <v>2.5</v>
      </c>
      <c r="F7" s="239">
        <v>10</v>
      </c>
      <c r="G7" s="240">
        <v>12</v>
      </c>
      <c r="H7" s="240">
        <v>11.8</v>
      </c>
      <c r="I7" s="240">
        <v>14</v>
      </c>
      <c r="J7" s="241">
        <v>18.5</v>
      </c>
      <c r="K7" s="236">
        <v>11.7</v>
      </c>
    </row>
    <row r="8" spans="1:11" x14ac:dyDescent="0.25">
      <c r="A8" s="242"/>
      <c r="B8" s="237" t="s">
        <v>157</v>
      </c>
      <c r="C8" s="238">
        <v>1</v>
      </c>
      <c r="D8" s="238">
        <v>20</v>
      </c>
      <c r="E8" s="239">
        <v>0</v>
      </c>
      <c r="F8" s="239">
        <v>12</v>
      </c>
      <c r="G8" s="240">
        <v>13.5</v>
      </c>
      <c r="H8" s="240">
        <v>13.3</v>
      </c>
      <c r="I8" s="240">
        <v>15</v>
      </c>
      <c r="J8" s="241">
        <v>20</v>
      </c>
      <c r="K8" s="236">
        <v>13.2</v>
      </c>
    </row>
    <row r="9" spans="1:11" x14ac:dyDescent="0.25">
      <c r="A9" s="242"/>
      <c r="B9" s="237" t="s">
        <v>177</v>
      </c>
      <c r="C9" s="238">
        <v>1</v>
      </c>
      <c r="D9" s="238">
        <v>20</v>
      </c>
      <c r="E9" s="239">
        <v>0</v>
      </c>
      <c r="F9" s="239">
        <v>11.5</v>
      </c>
      <c r="G9" s="240">
        <v>13</v>
      </c>
      <c r="H9" s="240">
        <v>12.9</v>
      </c>
      <c r="I9" s="240">
        <v>14.5</v>
      </c>
      <c r="J9" s="241">
        <v>19</v>
      </c>
      <c r="K9" s="236">
        <v>12.6</v>
      </c>
    </row>
    <row r="10" spans="1:11" x14ac:dyDescent="0.25">
      <c r="A10" s="242"/>
      <c r="B10" s="237" t="s">
        <v>178</v>
      </c>
      <c r="C10" s="238">
        <v>2</v>
      </c>
      <c r="D10" s="238">
        <v>20</v>
      </c>
      <c r="E10" s="239">
        <v>2.2999999999999998</v>
      </c>
      <c r="F10" s="239">
        <v>10.3</v>
      </c>
      <c r="G10" s="240">
        <v>12</v>
      </c>
      <c r="H10" s="240">
        <v>11.8</v>
      </c>
      <c r="I10" s="240">
        <v>13.5</v>
      </c>
      <c r="J10" s="241">
        <v>19</v>
      </c>
      <c r="K10" s="236">
        <v>11.9</v>
      </c>
    </row>
    <row r="11" spans="1:11" x14ac:dyDescent="0.25">
      <c r="A11" s="242"/>
      <c r="B11" s="237" t="s">
        <v>179</v>
      </c>
      <c r="C11" s="238">
        <v>3</v>
      </c>
      <c r="D11" s="238">
        <v>20</v>
      </c>
      <c r="E11" s="239">
        <v>4.5</v>
      </c>
      <c r="F11" s="239">
        <v>12.2</v>
      </c>
      <c r="G11" s="240">
        <v>13.7</v>
      </c>
      <c r="H11" s="240">
        <v>13.6</v>
      </c>
      <c r="I11" s="240">
        <v>15</v>
      </c>
      <c r="J11" s="241">
        <v>19</v>
      </c>
      <c r="K11" s="236">
        <v>13.3</v>
      </c>
    </row>
    <row r="12" spans="1:11" x14ac:dyDescent="0.25">
      <c r="A12" s="242"/>
      <c r="B12" s="237" t="s">
        <v>600</v>
      </c>
      <c r="C12" s="238"/>
      <c r="D12" s="238">
        <v>20</v>
      </c>
      <c r="E12" s="239">
        <v>1</v>
      </c>
      <c r="F12" s="239">
        <v>9</v>
      </c>
      <c r="G12" s="240">
        <v>10.5</v>
      </c>
      <c r="H12" s="240">
        <v>10.6</v>
      </c>
      <c r="I12" s="240">
        <v>12.5</v>
      </c>
      <c r="J12" s="241">
        <v>18.5</v>
      </c>
      <c r="K12" s="236">
        <v>10.3</v>
      </c>
    </row>
    <row r="13" spans="1:11" x14ac:dyDescent="0.25">
      <c r="A13" s="243" t="s">
        <v>165</v>
      </c>
      <c r="B13" s="244"/>
      <c r="C13" s="245">
        <f>SUM(C4:C11)</f>
        <v>11</v>
      </c>
      <c r="D13" s="245">
        <v>20</v>
      </c>
      <c r="E13" s="246">
        <v>4.2</v>
      </c>
      <c r="F13" s="246">
        <v>11.1</v>
      </c>
      <c r="G13" s="246">
        <v>12.4</v>
      </c>
      <c r="H13" s="246">
        <v>12.2</v>
      </c>
      <c r="I13" s="246">
        <v>13.6</v>
      </c>
      <c r="J13" s="247">
        <v>17.100000000000001</v>
      </c>
      <c r="K13" s="236">
        <v>12.1</v>
      </c>
    </row>
    <row r="14" spans="1:11" x14ac:dyDescent="0.25">
      <c r="A14" s="476" t="s">
        <v>166</v>
      </c>
      <c r="B14" s="237" t="s">
        <v>167</v>
      </c>
      <c r="C14" s="238">
        <v>2</v>
      </c>
      <c r="D14" s="238">
        <v>20</v>
      </c>
      <c r="E14" s="239">
        <v>0.8</v>
      </c>
      <c r="F14" s="239">
        <v>7</v>
      </c>
      <c r="G14" s="240">
        <v>8.8000000000000007</v>
      </c>
      <c r="H14" s="240">
        <v>8.9</v>
      </c>
      <c r="I14" s="240">
        <v>10.8</v>
      </c>
      <c r="J14" s="241">
        <v>19</v>
      </c>
      <c r="K14" s="236">
        <v>9.3000000000000007</v>
      </c>
    </row>
    <row r="15" spans="1:11" x14ac:dyDescent="0.25">
      <c r="A15" s="477"/>
      <c r="B15" s="248" t="s">
        <v>168</v>
      </c>
      <c r="C15" s="249"/>
      <c r="D15" s="249">
        <v>25</v>
      </c>
      <c r="E15" s="250">
        <v>1.5</v>
      </c>
      <c r="F15" s="250">
        <v>8</v>
      </c>
      <c r="G15" s="251">
        <v>10.5</v>
      </c>
      <c r="H15" s="251">
        <v>10.4</v>
      </c>
      <c r="I15" s="251">
        <v>13</v>
      </c>
      <c r="J15" s="252">
        <v>24</v>
      </c>
      <c r="K15" s="236">
        <v>10.7</v>
      </c>
    </row>
    <row r="16" spans="1:11" x14ac:dyDescent="0.25">
      <c r="A16" s="477"/>
      <c r="B16" s="248" t="s">
        <v>169</v>
      </c>
      <c r="C16" s="249"/>
      <c r="D16" s="249">
        <v>15</v>
      </c>
      <c r="E16" s="250">
        <v>0</v>
      </c>
      <c r="F16" s="250">
        <v>6</v>
      </c>
      <c r="G16" s="251">
        <v>7.5</v>
      </c>
      <c r="H16" s="251">
        <v>7.3</v>
      </c>
      <c r="I16" s="251">
        <v>9</v>
      </c>
      <c r="J16" s="252">
        <v>14</v>
      </c>
      <c r="K16" s="236">
        <v>7.9</v>
      </c>
    </row>
    <row r="17" spans="1:11" x14ac:dyDescent="0.25">
      <c r="A17" s="477"/>
      <c r="B17" s="237" t="s">
        <v>170</v>
      </c>
      <c r="C17" s="238">
        <v>2</v>
      </c>
      <c r="D17" s="238">
        <v>20</v>
      </c>
      <c r="E17" s="239">
        <v>0</v>
      </c>
      <c r="F17" s="239">
        <v>6.5</v>
      </c>
      <c r="G17" s="240">
        <v>9</v>
      </c>
      <c r="H17" s="240">
        <v>9.1</v>
      </c>
      <c r="I17" s="240">
        <v>11.8</v>
      </c>
      <c r="J17" s="241">
        <v>19.5</v>
      </c>
      <c r="K17" s="236">
        <v>8.1</v>
      </c>
    </row>
    <row r="18" spans="1:11" x14ac:dyDescent="0.25">
      <c r="A18" s="242"/>
      <c r="B18" s="237" t="s">
        <v>598</v>
      </c>
      <c r="C18" s="238">
        <v>2</v>
      </c>
      <c r="D18" s="238">
        <v>20</v>
      </c>
      <c r="E18" s="239">
        <v>0.5</v>
      </c>
      <c r="F18" s="239">
        <v>10</v>
      </c>
      <c r="G18" s="240">
        <v>11.8</v>
      </c>
      <c r="H18" s="240">
        <v>11.6</v>
      </c>
      <c r="I18" s="240">
        <v>13.5</v>
      </c>
      <c r="J18" s="241">
        <v>19.5</v>
      </c>
      <c r="K18" s="236">
        <v>9.6</v>
      </c>
    </row>
    <row r="19" spans="1:11" x14ac:dyDescent="0.25">
      <c r="A19" s="242"/>
      <c r="B19" s="253" t="s">
        <v>171</v>
      </c>
      <c r="C19" s="254"/>
      <c r="D19" s="254"/>
      <c r="E19" s="255">
        <v>1</v>
      </c>
      <c r="F19" s="255">
        <v>8.3000000000000007</v>
      </c>
      <c r="G19" s="255">
        <v>9.9</v>
      </c>
      <c r="H19" s="255">
        <v>9.8000000000000007</v>
      </c>
      <c r="I19" s="255">
        <v>11.4</v>
      </c>
      <c r="J19" s="256">
        <v>17.3</v>
      </c>
      <c r="K19" s="236">
        <v>9</v>
      </c>
    </row>
    <row r="20" spans="1:11" x14ac:dyDescent="0.25">
      <c r="A20" s="242"/>
      <c r="B20" s="237" t="s">
        <v>172</v>
      </c>
      <c r="C20" s="238">
        <v>2</v>
      </c>
      <c r="D20" s="238">
        <v>20</v>
      </c>
      <c r="E20" s="239">
        <v>0</v>
      </c>
      <c r="F20" s="239">
        <v>9</v>
      </c>
      <c r="G20" s="240">
        <v>12</v>
      </c>
      <c r="H20" s="240">
        <v>12</v>
      </c>
      <c r="I20" s="240">
        <v>15</v>
      </c>
      <c r="J20" s="241">
        <v>20</v>
      </c>
      <c r="K20" s="236">
        <v>11.5</v>
      </c>
    </row>
    <row r="21" spans="1:11" x14ac:dyDescent="0.25">
      <c r="A21" s="243" t="s">
        <v>173</v>
      </c>
      <c r="B21" s="244"/>
      <c r="C21" s="245">
        <f>SUM(C14:C20)</f>
        <v>8</v>
      </c>
      <c r="D21" s="245">
        <v>20</v>
      </c>
      <c r="E21" s="246">
        <v>2.2999999999999998</v>
      </c>
      <c r="F21" s="246">
        <v>8.9</v>
      </c>
      <c r="G21" s="257">
        <v>10.4</v>
      </c>
      <c r="H21" s="257">
        <v>10.4</v>
      </c>
      <c r="I21" s="257">
        <v>12</v>
      </c>
      <c r="J21" s="258">
        <v>17.7</v>
      </c>
      <c r="K21" s="236">
        <v>9.6</v>
      </c>
    </row>
    <row r="22" spans="1:11" x14ac:dyDescent="0.25">
      <c r="A22" s="259" t="s">
        <v>174</v>
      </c>
      <c r="B22" s="260"/>
      <c r="C22" s="261">
        <f>C13+C21</f>
        <v>19</v>
      </c>
      <c r="D22" s="261">
        <v>20</v>
      </c>
      <c r="E22" s="262">
        <v>2.9</v>
      </c>
      <c r="F22" s="262">
        <v>10.3</v>
      </c>
      <c r="G22" s="262">
        <v>11.4</v>
      </c>
      <c r="H22" s="262">
        <v>11.4</v>
      </c>
      <c r="I22" s="262">
        <v>12.7</v>
      </c>
      <c r="J22" s="263">
        <v>16.399999999999999</v>
      </c>
      <c r="K22" s="265">
        <v>11</v>
      </c>
    </row>
    <row r="23" spans="1:11" x14ac:dyDescent="0.25">
      <c r="A23" s="284" t="s">
        <v>550</v>
      </c>
    </row>
    <row r="24" spans="1:11" x14ac:dyDescent="0.25">
      <c r="A24" s="284" t="s">
        <v>599</v>
      </c>
    </row>
  </sheetData>
  <mergeCells count="2">
    <mergeCell ref="A4:A5"/>
    <mergeCell ref="A14:A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3"/>
  <sheetViews>
    <sheetView showGridLines="0" workbookViewId="0">
      <selection activeCell="A24" sqref="A24"/>
    </sheetView>
  </sheetViews>
  <sheetFormatPr baseColWidth="10" defaultRowHeight="15" x14ac:dyDescent="0.25"/>
  <cols>
    <col min="1" max="1" width="23" customWidth="1"/>
    <col min="2" max="2" width="30" bestFit="1" customWidth="1"/>
    <col min="3" max="3" width="5" bestFit="1" customWidth="1"/>
    <col min="4" max="4" width="10.28515625" bestFit="1" customWidth="1"/>
    <col min="5" max="5" width="8.5703125" bestFit="1" customWidth="1"/>
    <col min="6" max="7" width="7.85546875" bestFit="1" customWidth="1"/>
    <col min="8" max="8" width="8.42578125" bestFit="1" customWidth="1"/>
    <col min="9" max="9" width="8.5703125" bestFit="1" customWidth="1"/>
    <col min="10" max="10" width="8.85546875" bestFit="1" customWidth="1"/>
    <col min="11" max="11" width="9" bestFit="1" customWidth="1"/>
  </cols>
  <sheetData>
    <row r="1" spans="1:11" x14ac:dyDescent="0.25">
      <c r="A1" s="285" t="s">
        <v>547</v>
      </c>
    </row>
    <row r="3" spans="1:11" ht="38.25" x14ac:dyDescent="0.25">
      <c r="A3" s="225"/>
      <c r="B3" s="226"/>
      <c r="C3" s="227" t="s">
        <v>150</v>
      </c>
      <c r="D3" s="228" t="s">
        <v>151</v>
      </c>
      <c r="E3" s="229" t="s">
        <v>142</v>
      </c>
      <c r="F3" s="229" t="s">
        <v>143</v>
      </c>
      <c r="G3" s="229" t="s">
        <v>144</v>
      </c>
      <c r="H3" s="229" t="s">
        <v>113</v>
      </c>
      <c r="I3" s="229" t="s">
        <v>145</v>
      </c>
      <c r="J3" s="229" t="s">
        <v>146</v>
      </c>
      <c r="K3" s="230" t="s">
        <v>596</v>
      </c>
    </row>
    <row r="4" spans="1:11" x14ac:dyDescent="0.25">
      <c r="A4" s="474" t="s">
        <v>62</v>
      </c>
      <c r="B4" s="231" t="s">
        <v>152</v>
      </c>
      <c r="C4" s="232">
        <v>1</v>
      </c>
      <c r="D4" s="232">
        <v>20</v>
      </c>
      <c r="E4" s="233">
        <v>4</v>
      </c>
      <c r="F4" s="233">
        <v>9</v>
      </c>
      <c r="G4" s="234">
        <v>10.5</v>
      </c>
      <c r="H4" s="234">
        <v>10.5</v>
      </c>
      <c r="I4" s="234">
        <v>12</v>
      </c>
      <c r="J4" s="235">
        <v>17</v>
      </c>
      <c r="K4" s="236">
        <v>10.6</v>
      </c>
    </row>
    <row r="5" spans="1:11" x14ac:dyDescent="0.25">
      <c r="A5" s="475"/>
      <c r="B5" s="237" t="s">
        <v>153</v>
      </c>
      <c r="C5" s="238">
        <v>1</v>
      </c>
      <c r="D5" s="238">
        <v>20</v>
      </c>
      <c r="E5" s="239">
        <v>1</v>
      </c>
      <c r="F5" s="239">
        <v>7</v>
      </c>
      <c r="G5" s="240">
        <v>10</v>
      </c>
      <c r="H5" s="240">
        <v>9.8000000000000007</v>
      </c>
      <c r="I5" s="240">
        <v>12.5</v>
      </c>
      <c r="J5" s="241">
        <v>19</v>
      </c>
      <c r="K5" s="236">
        <v>10</v>
      </c>
    </row>
    <row r="6" spans="1:11" x14ac:dyDescent="0.25">
      <c r="A6" s="242"/>
      <c r="B6" s="237" t="s">
        <v>154</v>
      </c>
      <c r="C6" s="238">
        <v>1</v>
      </c>
      <c r="D6" s="238">
        <v>20</v>
      </c>
      <c r="E6" s="239">
        <v>3</v>
      </c>
      <c r="F6" s="239">
        <v>9</v>
      </c>
      <c r="G6" s="240">
        <v>11.5</v>
      </c>
      <c r="H6" s="240">
        <v>11.6</v>
      </c>
      <c r="I6" s="240">
        <v>14</v>
      </c>
      <c r="J6" s="241">
        <v>19.5</v>
      </c>
      <c r="K6" s="236">
        <v>11.3</v>
      </c>
    </row>
    <row r="7" spans="1:11" x14ac:dyDescent="0.25">
      <c r="A7" s="242"/>
      <c r="B7" s="237" t="s">
        <v>176</v>
      </c>
      <c r="C7" s="238">
        <v>1</v>
      </c>
      <c r="D7" s="238">
        <v>20</v>
      </c>
      <c r="E7" s="239">
        <v>2</v>
      </c>
      <c r="F7" s="239">
        <v>10</v>
      </c>
      <c r="G7" s="240">
        <v>12.5</v>
      </c>
      <c r="H7" s="240">
        <v>12</v>
      </c>
      <c r="I7" s="240">
        <v>14</v>
      </c>
      <c r="J7" s="241">
        <v>19</v>
      </c>
      <c r="K7" s="236">
        <v>11.7</v>
      </c>
    </row>
    <row r="8" spans="1:11" x14ac:dyDescent="0.25">
      <c r="A8" s="242"/>
      <c r="B8" s="237" t="s">
        <v>157</v>
      </c>
      <c r="C8" s="238">
        <v>1</v>
      </c>
      <c r="D8" s="238">
        <v>20</v>
      </c>
      <c r="E8" s="239">
        <v>4</v>
      </c>
      <c r="F8" s="239">
        <v>12</v>
      </c>
      <c r="G8" s="240">
        <v>13.5</v>
      </c>
      <c r="H8" s="240">
        <v>13.3</v>
      </c>
      <c r="I8" s="240">
        <v>14.5</v>
      </c>
      <c r="J8" s="241">
        <v>18</v>
      </c>
      <c r="K8" s="236">
        <v>13.5</v>
      </c>
    </row>
    <row r="9" spans="1:11" x14ac:dyDescent="0.25">
      <c r="A9" s="242"/>
      <c r="B9" s="237" t="s">
        <v>180</v>
      </c>
      <c r="C9" s="238">
        <v>1</v>
      </c>
      <c r="D9" s="238">
        <v>20</v>
      </c>
      <c r="E9" s="239">
        <v>0</v>
      </c>
      <c r="F9" s="239">
        <v>11</v>
      </c>
      <c r="G9" s="240">
        <v>12.5</v>
      </c>
      <c r="H9" s="240">
        <v>12.2</v>
      </c>
      <c r="I9" s="240">
        <v>14</v>
      </c>
      <c r="J9" s="241">
        <v>19</v>
      </c>
      <c r="K9" s="236">
        <v>12.9</v>
      </c>
    </row>
    <row r="10" spans="1:11" x14ac:dyDescent="0.25">
      <c r="A10" s="242"/>
      <c r="B10" s="237" t="s">
        <v>181</v>
      </c>
      <c r="C10" s="238">
        <v>3</v>
      </c>
      <c r="D10" s="238">
        <v>20</v>
      </c>
      <c r="E10" s="239">
        <v>6</v>
      </c>
      <c r="F10" s="239">
        <v>11</v>
      </c>
      <c r="G10" s="240">
        <v>12.5</v>
      </c>
      <c r="H10" s="240">
        <v>12.4</v>
      </c>
      <c r="I10" s="240">
        <v>14</v>
      </c>
      <c r="J10" s="241">
        <v>18.5</v>
      </c>
      <c r="K10" s="236">
        <v>12.4</v>
      </c>
    </row>
    <row r="11" spans="1:11" x14ac:dyDescent="0.25">
      <c r="A11" s="242"/>
      <c r="B11" s="237" t="s">
        <v>600</v>
      </c>
      <c r="C11" s="238"/>
      <c r="D11" s="238">
        <v>20</v>
      </c>
      <c r="E11" s="239">
        <v>2</v>
      </c>
      <c r="F11" s="239">
        <v>8</v>
      </c>
      <c r="G11" s="240">
        <v>10</v>
      </c>
      <c r="H11" s="240">
        <v>9.9</v>
      </c>
      <c r="I11" s="240">
        <v>11.5</v>
      </c>
      <c r="J11" s="241">
        <v>17</v>
      </c>
      <c r="K11" s="236">
        <v>10.199999999999999</v>
      </c>
    </row>
    <row r="12" spans="1:11" x14ac:dyDescent="0.25">
      <c r="A12" s="243" t="s">
        <v>165</v>
      </c>
      <c r="B12" s="244"/>
      <c r="C12" s="245">
        <f>SUM(C4:C11)</f>
        <v>9</v>
      </c>
      <c r="D12" s="245">
        <v>20</v>
      </c>
      <c r="E12" s="246">
        <v>6.4</v>
      </c>
      <c r="F12" s="246">
        <v>10.6</v>
      </c>
      <c r="G12" s="246">
        <v>11.8</v>
      </c>
      <c r="H12" s="246">
        <v>11.8</v>
      </c>
      <c r="I12" s="246">
        <v>13.1</v>
      </c>
      <c r="J12" s="247">
        <v>17.2</v>
      </c>
      <c r="K12" s="236">
        <v>11.9</v>
      </c>
    </row>
    <row r="13" spans="1:11" x14ac:dyDescent="0.25">
      <c r="A13" s="476" t="s">
        <v>166</v>
      </c>
      <c r="B13" s="237" t="s">
        <v>167</v>
      </c>
      <c r="C13" s="238">
        <v>2</v>
      </c>
      <c r="D13" s="238">
        <v>20</v>
      </c>
      <c r="E13" s="239">
        <v>1</v>
      </c>
      <c r="F13" s="239">
        <v>7.3</v>
      </c>
      <c r="G13" s="240">
        <v>9</v>
      </c>
      <c r="H13" s="240">
        <v>9</v>
      </c>
      <c r="I13" s="240">
        <v>10.8</v>
      </c>
      <c r="J13" s="241">
        <v>17.3</v>
      </c>
      <c r="K13" s="236">
        <v>9.3000000000000007</v>
      </c>
    </row>
    <row r="14" spans="1:11" x14ac:dyDescent="0.25">
      <c r="A14" s="477"/>
      <c r="B14" s="248" t="s">
        <v>168</v>
      </c>
      <c r="C14" s="249"/>
      <c r="D14" s="249">
        <v>25</v>
      </c>
      <c r="E14" s="250">
        <v>1.5</v>
      </c>
      <c r="F14" s="250">
        <v>7.5</v>
      </c>
      <c r="G14" s="251">
        <v>10.5</v>
      </c>
      <c r="H14" s="251">
        <v>10.7</v>
      </c>
      <c r="I14" s="251">
        <v>13</v>
      </c>
      <c r="J14" s="252">
        <v>21.5</v>
      </c>
      <c r="K14" s="236">
        <v>10.8</v>
      </c>
    </row>
    <row r="15" spans="1:11" x14ac:dyDescent="0.25">
      <c r="A15" s="477"/>
      <c r="B15" s="248" t="s">
        <v>169</v>
      </c>
      <c r="C15" s="249"/>
      <c r="D15" s="249">
        <v>15</v>
      </c>
      <c r="E15" s="250">
        <v>0</v>
      </c>
      <c r="F15" s="250">
        <v>5.5</v>
      </c>
      <c r="G15" s="251">
        <v>7</v>
      </c>
      <c r="H15" s="251">
        <v>7.3</v>
      </c>
      <c r="I15" s="251">
        <v>9</v>
      </c>
      <c r="J15" s="252">
        <v>15</v>
      </c>
      <c r="K15" s="236">
        <v>7.7</v>
      </c>
    </row>
    <row r="16" spans="1:11" x14ac:dyDescent="0.25">
      <c r="A16" s="477"/>
      <c r="B16" s="237" t="s">
        <v>170</v>
      </c>
      <c r="C16" s="238">
        <v>2</v>
      </c>
      <c r="D16" s="238">
        <v>20</v>
      </c>
      <c r="E16" s="239">
        <v>0</v>
      </c>
      <c r="F16" s="239">
        <v>7.5</v>
      </c>
      <c r="G16" s="240">
        <v>10</v>
      </c>
      <c r="H16" s="240">
        <v>10.199999999999999</v>
      </c>
      <c r="I16" s="240">
        <v>13.5</v>
      </c>
      <c r="J16" s="241">
        <v>20</v>
      </c>
      <c r="K16" s="236">
        <v>8.9</v>
      </c>
    </row>
    <row r="17" spans="1:11" x14ac:dyDescent="0.25">
      <c r="A17" s="242"/>
      <c r="B17" s="237" t="s">
        <v>598</v>
      </c>
      <c r="C17" s="238">
        <v>2</v>
      </c>
      <c r="D17" s="238">
        <v>20</v>
      </c>
      <c r="E17" s="239">
        <v>3.3</v>
      </c>
      <c r="F17" s="239">
        <v>9.8000000000000007</v>
      </c>
      <c r="G17" s="240">
        <v>11.5</v>
      </c>
      <c r="H17" s="240">
        <v>11.5</v>
      </c>
      <c r="I17" s="240">
        <v>13.3</v>
      </c>
      <c r="J17" s="241">
        <v>17.5</v>
      </c>
      <c r="K17" s="236">
        <v>10</v>
      </c>
    </row>
    <row r="18" spans="1:11" x14ac:dyDescent="0.25">
      <c r="A18" s="242"/>
      <c r="B18" s="253" t="s">
        <v>171</v>
      </c>
      <c r="C18" s="254"/>
      <c r="D18" s="254">
        <v>20</v>
      </c>
      <c r="E18" s="255">
        <v>3.3</v>
      </c>
      <c r="F18" s="255">
        <v>8.6999999999999993</v>
      </c>
      <c r="G18" s="255">
        <v>10.199999999999999</v>
      </c>
      <c r="H18" s="255">
        <v>10.199999999999999</v>
      </c>
      <c r="I18" s="255">
        <v>12.2</v>
      </c>
      <c r="J18" s="256">
        <v>17.5</v>
      </c>
      <c r="K18" s="236">
        <v>9.4</v>
      </c>
    </row>
    <row r="19" spans="1:11" x14ac:dyDescent="0.25">
      <c r="A19" s="242"/>
      <c r="B19" s="237" t="s">
        <v>172</v>
      </c>
      <c r="C19" s="238">
        <v>2</v>
      </c>
      <c r="D19" s="238">
        <v>20</v>
      </c>
      <c r="E19" s="239">
        <v>0</v>
      </c>
      <c r="F19" s="239">
        <v>9.6</v>
      </c>
      <c r="G19" s="240">
        <v>13</v>
      </c>
      <c r="H19" s="240">
        <v>12.4</v>
      </c>
      <c r="I19" s="240">
        <v>15</v>
      </c>
      <c r="J19" s="241">
        <v>20</v>
      </c>
      <c r="K19" s="236">
        <v>12.7</v>
      </c>
    </row>
    <row r="20" spans="1:11" x14ac:dyDescent="0.25">
      <c r="A20" s="243" t="s">
        <v>173</v>
      </c>
      <c r="B20" s="244"/>
      <c r="C20" s="245">
        <f>SUM(C13:C19)</f>
        <v>8</v>
      </c>
      <c r="D20" s="245">
        <v>20</v>
      </c>
      <c r="E20" s="246">
        <v>2.5</v>
      </c>
      <c r="F20" s="246">
        <v>9.4</v>
      </c>
      <c r="G20" s="257">
        <v>10.7</v>
      </c>
      <c r="H20" s="257">
        <v>10.8</v>
      </c>
      <c r="I20" s="257">
        <v>12.3</v>
      </c>
      <c r="J20" s="258">
        <v>17.600000000000001</v>
      </c>
      <c r="K20" s="236">
        <v>10.199999999999999</v>
      </c>
    </row>
    <row r="21" spans="1:11" x14ac:dyDescent="0.25">
      <c r="A21" s="259" t="s">
        <v>174</v>
      </c>
      <c r="B21" s="260"/>
      <c r="C21" s="261">
        <f>C12+C20</f>
        <v>17</v>
      </c>
      <c r="D21" s="261">
        <v>20</v>
      </c>
      <c r="E21" s="262">
        <v>5.9</v>
      </c>
      <c r="F21" s="262">
        <v>10</v>
      </c>
      <c r="G21" s="262">
        <v>11.3</v>
      </c>
      <c r="H21" s="262">
        <v>11.3</v>
      </c>
      <c r="I21" s="262">
        <v>12.6</v>
      </c>
      <c r="J21" s="263">
        <v>15.7</v>
      </c>
      <c r="K21" s="264">
        <v>11.1</v>
      </c>
    </row>
    <row r="22" spans="1:11" x14ac:dyDescent="0.25">
      <c r="A22" s="284" t="s">
        <v>548</v>
      </c>
    </row>
    <row r="23" spans="1:11" x14ac:dyDescent="0.25">
      <c r="A23" s="284" t="s">
        <v>599</v>
      </c>
    </row>
  </sheetData>
  <mergeCells count="2">
    <mergeCell ref="A4:A5"/>
    <mergeCell ref="A13:A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310"/>
  <sheetViews>
    <sheetView showGridLines="0" workbookViewId="0">
      <selection activeCell="N38" sqref="N38"/>
    </sheetView>
  </sheetViews>
  <sheetFormatPr baseColWidth="10" defaultRowHeight="15" x14ac:dyDescent="0.25"/>
  <cols>
    <col min="1" max="1" width="14.28515625" style="302" customWidth="1"/>
    <col min="2" max="2" width="7.28515625" style="304" bestFit="1" customWidth="1"/>
    <col min="3" max="3" width="27.42578125" style="304" bestFit="1" customWidth="1"/>
    <col min="4" max="4" width="3" style="304" bestFit="1" customWidth="1"/>
    <col min="5" max="5" width="4.42578125" style="304" bestFit="1" customWidth="1"/>
    <col min="6" max="6" width="5.28515625" style="304" bestFit="1" customWidth="1"/>
    <col min="7" max="7" width="5.140625" style="304" bestFit="1" customWidth="1"/>
    <col min="8" max="8" width="6.5703125" style="304" bestFit="1" customWidth="1"/>
    <col min="9" max="12" width="6.140625" style="304" bestFit="1" customWidth="1"/>
    <col min="13" max="16384" width="11.42578125" style="304"/>
  </cols>
  <sheetData>
    <row r="1" spans="1:12" x14ac:dyDescent="0.25">
      <c r="A1" s="300" t="s">
        <v>544</v>
      </c>
    </row>
    <row r="2" spans="1:12" s="281" customFormat="1" x14ac:dyDescent="0.25">
      <c r="A2" s="277"/>
      <c r="B2" s="277"/>
      <c r="C2" s="277"/>
      <c r="D2" s="277"/>
      <c r="E2" s="278"/>
      <c r="F2" s="279"/>
      <c r="G2" s="279"/>
      <c r="H2" s="280"/>
      <c r="I2" s="280"/>
      <c r="J2" s="280"/>
      <c r="K2" s="280"/>
      <c r="L2" s="280"/>
    </row>
    <row r="3" spans="1:12" s="282" customFormat="1" ht="21" x14ac:dyDescent="0.25">
      <c r="A3" s="276" t="s">
        <v>536</v>
      </c>
    </row>
    <row r="4" spans="1:12" x14ac:dyDescent="0.25">
      <c r="A4" s="299" t="s">
        <v>606</v>
      </c>
    </row>
    <row r="5" spans="1:12" ht="15" customHeight="1" x14ac:dyDescent="0.25">
      <c r="A5" s="330"/>
      <c r="B5" s="331"/>
      <c r="C5" s="331"/>
      <c r="D5" s="331"/>
      <c r="E5" s="337"/>
      <c r="F5" s="332"/>
      <c r="G5" s="332"/>
      <c r="H5" s="332"/>
      <c r="I5" s="478" t="s">
        <v>105</v>
      </c>
      <c r="J5" s="478"/>
      <c r="K5" s="478"/>
      <c r="L5" s="478"/>
    </row>
    <row r="6" spans="1:12" ht="22.5" x14ac:dyDescent="0.25">
      <c r="A6" s="333" t="s">
        <v>182</v>
      </c>
      <c r="B6" s="333" t="s">
        <v>183</v>
      </c>
      <c r="C6" s="333" t="s">
        <v>184</v>
      </c>
      <c r="D6" s="333"/>
      <c r="E6" s="344" t="s">
        <v>0</v>
      </c>
      <c r="F6" s="344" t="s">
        <v>185</v>
      </c>
      <c r="G6" s="344" t="s">
        <v>3</v>
      </c>
      <c r="H6" s="344" t="s">
        <v>4</v>
      </c>
      <c r="I6" s="344" t="s">
        <v>64</v>
      </c>
      <c r="J6" s="344" t="s">
        <v>186</v>
      </c>
      <c r="K6" s="344" t="s">
        <v>187</v>
      </c>
      <c r="L6" s="344" t="s">
        <v>188</v>
      </c>
    </row>
    <row r="7" spans="1:12" ht="9" customHeight="1" x14ac:dyDescent="0.25">
      <c r="A7" s="338" t="s">
        <v>189</v>
      </c>
      <c r="B7" s="339" t="s">
        <v>190</v>
      </c>
      <c r="C7" s="339" t="s">
        <v>619</v>
      </c>
      <c r="D7" s="339" t="s">
        <v>191</v>
      </c>
      <c r="E7" s="342" t="s">
        <v>63</v>
      </c>
      <c r="F7" s="340">
        <v>54</v>
      </c>
      <c r="G7" s="340">
        <v>45</v>
      </c>
      <c r="H7" s="341">
        <v>0.83333000000000002</v>
      </c>
      <c r="I7" s="341">
        <v>0.48888999999999999</v>
      </c>
      <c r="J7" s="341">
        <v>0.13333</v>
      </c>
      <c r="K7" s="341">
        <v>6.6669999999999993E-2</v>
      </c>
      <c r="L7" s="341">
        <v>0.28888999999999998</v>
      </c>
    </row>
    <row r="8" spans="1:12" ht="9" customHeight="1" x14ac:dyDescent="0.25">
      <c r="A8" s="338" t="s">
        <v>192</v>
      </c>
      <c r="B8" s="339" t="s">
        <v>193</v>
      </c>
      <c r="C8" s="339" t="s">
        <v>620</v>
      </c>
      <c r="D8" s="339" t="s">
        <v>191</v>
      </c>
      <c r="E8" s="342" t="s">
        <v>63</v>
      </c>
      <c r="F8" s="340">
        <v>114</v>
      </c>
      <c r="G8" s="340">
        <v>99</v>
      </c>
      <c r="H8" s="341">
        <v>0.86841999999999997</v>
      </c>
      <c r="I8" s="341">
        <v>0.62626000000000004</v>
      </c>
      <c r="J8" s="341">
        <v>0.17172000000000001</v>
      </c>
      <c r="K8" s="341">
        <v>0.27272999999999997</v>
      </c>
      <c r="L8" s="341">
        <v>0.18182000000000001</v>
      </c>
    </row>
    <row r="9" spans="1:12" ht="9" customHeight="1" x14ac:dyDescent="0.25">
      <c r="A9" s="338"/>
      <c r="B9" s="339"/>
      <c r="C9" s="339"/>
      <c r="D9" s="339"/>
      <c r="E9" s="342" t="s">
        <v>194</v>
      </c>
      <c r="F9" s="340">
        <v>3</v>
      </c>
      <c r="G9" s="340">
        <v>1</v>
      </c>
      <c r="H9" s="341">
        <v>0.33333000000000002</v>
      </c>
      <c r="I9" s="341">
        <v>0</v>
      </c>
      <c r="J9" s="341">
        <v>0</v>
      </c>
      <c r="K9" s="341">
        <v>0</v>
      </c>
      <c r="L9" s="341">
        <v>0</v>
      </c>
    </row>
    <row r="10" spans="1:12" ht="9" customHeight="1" x14ac:dyDescent="0.25">
      <c r="A10" s="338" t="s">
        <v>195</v>
      </c>
      <c r="B10" s="339" t="s">
        <v>196</v>
      </c>
      <c r="C10" s="339" t="s">
        <v>621</v>
      </c>
      <c r="D10" s="339" t="s">
        <v>191</v>
      </c>
      <c r="E10" s="342" t="s">
        <v>63</v>
      </c>
      <c r="F10" s="340">
        <v>72</v>
      </c>
      <c r="G10" s="340">
        <v>70</v>
      </c>
      <c r="H10" s="341">
        <v>0.97221999999999997</v>
      </c>
      <c r="I10" s="341">
        <v>0.71428999999999998</v>
      </c>
      <c r="J10" s="341">
        <v>0.18570999999999999</v>
      </c>
      <c r="K10" s="341">
        <v>0.22857</v>
      </c>
      <c r="L10" s="341">
        <v>0.3</v>
      </c>
    </row>
    <row r="11" spans="1:12" ht="9" customHeight="1" x14ac:dyDescent="0.25">
      <c r="A11" s="338" t="s">
        <v>197</v>
      </c>
      <c r="B11" s="339" t="s">
        <v>198</v>
      </c>
      <c r="C11" s="339" t="s">
        <v>622</v>
      </c>
      <c r="D11" s="339" t="s">
        <v>191</v>
      </c>
      <c r="E11" s="342" t="s">
        <v>63</v>
      </c>
      <c r="F11" s="340">
        <v>24</v>
      </c>
      <c r="G11" s="340">
        <v>20</v>
      </c>
      <c r="H11" s="341">
        <v>0.83333000000000002</v>
      </c>
      <c r="I11" s="341">
        <v>0.5</v>
      </c>
      <c r="J11" s="341">
        <v>0.15</v>
      </c>
      <c r="K11" s="341">
        <v>0</v>
      </c>
      <c r="L11" s="341">
        <v>0.35</v>
      </c>
    </row>
    <row r="12" spans="1:12" ht="9" customHeight="1" x14ac:dyDescent="0.25">
      <c r="A12" s="338" t="s">
        <v>199</v>
      </c>
      <c r="B12" s="339" t="s">
        <v>200</v>
      </c>
      <c r="C12" s="339" t="s">
        <v>623</v>
      </c>
      <c r="D12" s="339" t="s">
        <v>191</v>
      </c>
      <c r="E12" s="342" t="s">
        <v>63</v>
      </c>
      <c r="F12" s="340">
        <v>79</v>
      </c>
      <c r="G12" s="340">
        <v>70</v>
      </c>
      <c r="H12" s="341">
        <v>0.88607999999999998</v>
      </c>
      <c r="I12" s="341">
        <v>0.6</v>
      </c>
      <c r="J12" s="341">
        <v>0.15714</v>
      </c>
      <c r="K12" s="341">
        <v>0.24285999999999999</v>
      </c>
      <c r="L12" s="341">
        <v>0.2</v>
      </c>
    </row>
    <row r="13" spans="1:12" ht="9" customHeight="1" x14ac:dyDescent="0.25">
      <c r="A13" s="338"/>
      <c r="B13" s="339" t="s">
        <v>201</v>
      </c>
      <c r="C13" s="339" t="s">
        <v>624</v>
      </c>
      <c r="D13" s="339" t="s">
        <v>191</v>
      </c>
      <c r="E13" s="342" t="s">
        <v>194</v>
      </c>
      <c r="F13" s="340">
        <v>23</v>
      </c>
      <c r="G13" s="340">
        <v>21</v>
      </c>
      <c r="H13" s="341">
        <v>0.91303999999999996</v>
      </c>
      <c r="I13" s="341">
        <v>0.19048000000000001</v>
      </c>
      <c r="J13" s="341">
        <v>0</v>
      </c>
      <c r="K13" s="341">
        <v>0</v>
      </c>
      <c r="L13" s="341">
        <v>0.19048000000000001</v>
      </c>
    </row>
    <row r="14" spans="1:12" ht="9" customHeight="1" x14ac:dyDescent="0.25">
      <c r="A14" s="338" t="s">
        <v>202</v>
      </c>
      <c r="B14" s="339" t="s">
        <v>203</v>
      </c>
      <c r="C14" s="339" t="s">
        <v>625</v>
      </c>
      <c r="D14" s="339" t="s">
        <v>191</v>
      </c>
      <c r="E14" s="342" t="s">
        <v>63</v>
      </c>
      <c r="F14" s="340">
        <v>66</v>
      </c>
      <c r="G14" s="340">
        <v>61</v>
      </c>
      <c r="H14" s="341">
        <v>0.92423999999999995</v>
      </c>
      <c r="I14" s="341">
        <v>0.67213000000000001</v>
      </c>
      <c r="J14" s="341">
        <v>0.21310999999999999</v>
      </c>
      <c r="K14" s="341">
        <v>0.27868999999999999</v>
      </c>
      <c r="L14" s="341">
        <v>0.18032999999999999</v>
      </c>
    </row>
    <row r="15" spans="1:12" ht="9" customHeight="1" x14ac:dyDescent="0.25">
      <c r="A15" s="338" t="s">
        <v>204</v>
      </c>
      <c r="B15" s="339" t="s">
        <v>205</v>
      </c>
      <c r="C15" s="339" t="s">
        <v>626</v>
      </c>
      <c r="D15" s="339" t="s">
        <v>191</v>
      </c>
      <c r="E15" s="342" t="s">
        <v>63</v>
      </c>
      <c r="F15" s="340">
        <v>161</v>
      </c>
      <c r="G15" s="340">
        <v>146</v>
      </c>
      <c r="H15" s="341">
        <v>0.90683000000000002</v>
      </c>
      <c r="I15" s="341">
        <v>0.58904000000000001</v>
      </c>
      <c r="J15" s="341">
        <v>0.12329</v>
      </c>
      <c r="K15" s="341">
        <v>0.12329</v>
      </c>
      <c r="L15" s="341">
        <v>0.34247</v>
      </c>
    </row>
    <row r="16" spans="1:12" ht="9" customHeight="1" x14ac:dyDescent="0.25">
      <c r="A16" s="338"/>
      <c r="B16" s="339" t="s">
        <v>206</v>
      </c>
      <c r="C16" s="339" t="s">
        <v>627</v>
      </c>
      <c r="D16" s="339" t="s">
        <v>191</v>
      </c>
      <c r="E16" s="342" t="s">
        <v>194</v>
      </c>
      <c r="F16" s="340">
        <v>23</v>
      </c>
      <c r="G16" s="340">
        <v>23</v>
      </c>
      <c r="H16" s="341">
        <v>1</v>
      </c>
      <c r="I16" s="341">
        <v>0.34782999999999997</v>
      </c>
      <c r="J16" s="341">
        <v>0</v>
      </c>
      <c r="K16" s="341">
        <v>0</v>
      </c>
      <c r="L16" s="341">
        <v>0.34782999999999997</v>
      </c>
    </row>
    <row r="17" spans="1:12" ht="9" customHeight="1" x14ac:dyDescent="0.25">
      <c r="A17" s="338"/>
      <c r="B17" s="339" t="s">
        <v>207</v>
      </c>
      <c r="C17" s="339" t="s">
        <v>628</v>
      </c>
      <c r="D17" s="339" t="s">
        <v>208</v>
      </c>
      <c r="E17" s="342" t="s">
        <v>63</v>
      </c>
      <c r="F17" s="340">
        <v>96</v>
      </c>
      <c r="G17" s="340">
        <v>88</v>
      </c>
      <c r="H17" s="341">
        <v>0.91666999999999998</v>
      </c>
      <c r="I17" s="341">
        <v>0.67044999999999999</v>
      </c>
      <c r="J17" s="341">
        <v>0.17044999999999999</v>
      </c>
      <c r="K17" s="341">
        <v>0.20455000000000001</v>
      </c>
      <c r="L17" s="341">
        <v>0.29544999999999999</v>
      </c>
    </row>
    <row r="18" spans="1:12" ht="9" customHeight="1" x14ac:dyDescent="0.25">
      <c r="A18" s="338"/>
      <c r="B18" s="339" t="s">
        <v>209</v>
      </c>
      <c r="C18" s="339" t="s">
        <v>629</v>
      </c>
      <c r="D18" s="339" t="s">
        <v>191</v>
      </c>
      <c r="E18" s="342" t="s">
        <v>194</v>
      </c>
      <c r="F18" s="340">
        <v>23</v>
      </c>
      <c r="G18" s="340">
        <v>19</v>
      </c>
      <c r="H18" s="341">
        <v>0.82608999999999999</v>
      </c>
      <c r="I18" s="341">
        <v>0.42104999999999998</v>
      </c>
      <c r="J18" s="341">
        <v>0</v>
      </c>
      <c r="K18" s="341">
        <v>0</v>
      </c>
      <c r="L18" s="341">
        <v>0.42104999999999998</v>
      </c>
    </row>
    <row r="19" spans="1:12" ht="9" customHeight="1" x14ac:dyDescent="0.25">
      <c r="A19" s="338" t="s">
        <v>210</v>
      </c>
      <c r="B19" s="339" t="s">
        <v>211</v>
      </c>
      <c r="C19" s="339" t="s">
        <v>630</v>
      </c>
      <c r="D19" s="339" t="s">
        <v>191</v>
      </c>
      <c r="E19" s="342" t="s">
        <v>63</v>
      </c>
      <c r="F19" s="340">
        <v>121</v>
      </c>
      <c r="G19" s="340">
        <v>101</v>
      </c>
      <c r="H19" s="341">
        <v>0.83470999999999995</v>
      </c>
      <c r="I19" s="341">
        <v>0.55445999999999995</v>
      </c>
      <c r="J19" s="341">
        <v>6.9309999999999997E-2</v>
      </c>
      <c r="K19" s="341">
        <v>0.19802</v>
      </c>
      <c r="L19" s="341">
        <v>0.28713</v>
      </c>
    </row>
    <row r="20" spans="1:12" ht="9" customHeight="1" x14ac:dyDescent="0.25">
      <c r="A20" s="338" t="s">
        <v>212</v>
      </c>
      <c r="B20" s="339" t="s">
        <v>213</v>
      </c>
      <c r="C20" s="339" t="s">
        <v>631</v>
      </c>
      <c r="D20" s="339" t="s">
        <v>191</v>
      </c>
      <c r="E20" s="342" t="s">
        <v>63</v>
      </c>
      <c r="F20" s="340">
        <v>73</v>
      </c>
      <c r="G20" s="340">
        <v>70</v>
      </c>
      <c r="H20" s="341">
        <v>0.95889999999999997</v>
      </c>
      <c r="I20" s="341">
        <v>0.62856999999999996</v>
      </c>
      <c r="J20" s="341">
        <v>0.11429</v>
      </c>
      <c r="K20" s="341">
        <v>0.17143</v>
      </c>
      <c r="L20" s="341">
        <v>0.34286</v>
      </c>
    </row>
    <row r="21" spans="1:12" ht="9" customHeight="1" x14ac:dyDescent="0.25">
      <c r="A21" s="338"/>
      <c r="B21" s="339"/>
      <c r="C21" s="339"/>
      <c r="D21" s="339"/>
      <c r="E21" s="342" t="s">
        <v>194</v>
      </c>
      <c r="F21" s="340">
        <v>1</v>
      </c>
      <c r="G21" s="340">
        <v>1</v>
      </c>
      <c r="H21" s="341">
        <v>1</v>
      </c>
      <c r="I21" s="341">
        <v>0</v>
      </c>
      <c r="J21" s="341">
        <v>0</v>
      </c>
      <c r="K21" s="341">
        <v>0</v>
      </c>
      <c r="L21" s="341">
        <v>0</v>
      </c>
    </row>
    <row r="22" spans="1:12" ht="9" customHeight="1" x14ac:dyDescent="0.25">
      <c r="A22" s="338" t="s">
        <v>214</v>
      </c>
      <c r="B22" s="339" t="s">
        <v>215</v>
      </c>
      <c r="C22" s="339" t="s">
        <v>632</v>
      </c>
      <c r="D22" s="339" t="s">
        <v>191</v>
      </c>
      <c r="E22" s="342" t="s">
        <v>63</v>
      </c>
      <c r="F22" s="340">
        <v>99</v>
      </c>
      <c r="G22" s="340">
        <v>82</v>
      </c>
      <c r="H22" s="341">
        <v>0.82828000000000002</v>
      </c>
      <c r="I22" s="341">
        <v>0.63414999999999999</v>
      </c>
      <c r="J22" s="341">
        <v>0.10976</v>
      </c>
      <c r="K22" s="341">
        <v>0.30487999999999998</v>
      </c>
      <c r="L22" s="341">
        <v>0.21951000000000001</v>
      </c>
    </row>
    <row r="23" spans="1:12" ht="9" customHeight="1" x14ac:dyDescent="0.25">
      <c r="A23" s="338" t="s">
        <v>216</v>
      </c>
      <c r="B23" s="339" t="s">
        <v>217</v>
      </c>
      <c r="C23" s="339" t="s">
        <v>633</v>
      </c>
      <c r="D23" s="339" t="s">
        <v>191</v>
      </c>
      <c r="E23" s="342" t="s">
        <v>63</v>
      </c>
      <c r="F23" s="340">
        <v>31</v>
      </c>
      <c r="G23" s="340">
        <v>22</v>
      </c>
      <c r="H23" s="341">
        <v>0.70967999999999998</v>
      </c>
      <c r="I23" s="341">
        <v>0.72726999999999997</v>
      </c>
      <c r="J23" s="341">
        <v>0.45455000000000001</v>
      </c>
      <c r="K23" s="341">
        <v>0.18182000000000001</v>
      </c>
      <c r="L23" s="341">
        <v>9.0910000000000005E-2</v>
      </c>
    </row>
    <row r="24" spans="1:12" ht="9" customHeight="1" x14ac:dyDescent="0.25">
      <c r="A24" s="338" t="s">
        <v>218</v>
      </c>
      <c r="B24" s="339" t="s">
        <v>219</v>
      </c>
      <c r="C24" s="339" t="s">
        <v>634</v>
      </c>
      <c r="D24" s="339" t="s">
        <v>191</v>
      </c>
      <c r="E24" s="342" t="s">
        <v>63</v>
      </c>
      <c r="F24" s="340">
        <v>97</v>
      </c>
      <c r="G24" s="340">
        <v>85</v>
      </c>
      <c r="H24" s="341">
        <v>0.87629000000000001</v>
      </c>
      <c r="I24" s="345">
        <v>0.52941000000000005</v>
      </c>
      <c r="J24" s="345">
        <v>8.2350000000000007E-2</v>
      </c>
      <c r="K24" s="345">
        <v>0.18823999999999999</v>
      </c>
      <c r="L24" s="345">
        <v>0.25881999999999999</v>
      </c>
    </row>
    <row r="25" spans="1:12" ht="9" customHeight="1" x14ac:dyDescent="0.25">
      <c r="A25" s="338"/>
      <c r="B25" s="339" t="s">
        <v>220</v>
      </c>
      <c r="C25" s="339" t="s">
        <v>635</v>
      </c>
      <c r="D25" s="339" t="s">
        <v>191</v>
      </c>
      <c r="E25" s="342" t="s">
        <v>194</v>
      </c>
      <c r="F25" s="340">
        <v>24</v>
      </c>
      <c r="G25" s="340">
        <v>23</v>
      </c>
      <c r="H25" s="341">
        <v>0.95833000000000002</v>
      </c>
      <c r="I25" s="341">
        <v>0.43478</v>
      </c>
      <c r="J25" s="341">
        <v>0</v>
      </c>
      <c r="K25" s="341">
        <v>4.3479999999999998E-2</v>
      </c>
      <c r="L25" s="341">
        <v>0.39129999999999998</v>
      </c>
    </row>
    <row r="26" spans="1:12" ht="9" customHeight="1" x14ac:dyDescent="0.25">
      <c r="A26" s="338"/>
      <c r="B26" s="339" t="s">
        <v>221</v>
      </c>
      <c r="C26" s="339" t="s">
        <v>636</v>
      </c>
      <c r="D26" s="339" t="s">
        <v>208</v>
      </c>
      <c r="E26" s="342" t="s">
        <v>63</v>
      </c>
      <c r="F26" s="340">
        <v>21</v>
      </c>
      <c r="G26" s="340">
        <v>21</v>
      </c>
      <c r="H26" s="341">
        <v>1</v>
      </c>
      <c r="I26" s="345">
        <v>0.52381</v>
      </c>
      <c r="J26" s="345">
        <v>4.7620000000000003E-2</v>
      </c>
      <c r="K26" s="345">
        <v>0.28571000000000002</v>
      </c>
      <c r="L26" s="345">
        <v>0.19048000000000001</v>
      </c>
    </row>
    <row r="27" spans="1:12" ht="9" customHeight="1" x14ac:dyDescent="0.25">
      <c r="A27" s="338" t="s">
        <v>222</v>
      </c>
      <c r="B27" s="339" t="s">
        <v>223</v>
      </c>
      <c r="C27" s="339" t="s">
        <v>637</v>
      </c>
      <c r="D27" s="339" t="s">
        <v>191</v>
      </c>
      <c r="E27" s="342" t="s">
        <v>63</v>
      </c>
      <c r="F27" s="340">
        <v>71</v>
      </c>
      <c r="G27" s="340">
        <v>64</v>
      </c>
      <c r="H27" s="341">
        <v>0.90141000000000004</v>
      </c>
      <c r="I27" s="345">
        <v>0.5</v>
      </c>
      <c r="J27" s="345">
        <v>0.125</v>
      </c>
      <c r="K27" s="345">
        <v>9.375E-2</v>
      </c>
      <c r="L27" s="345">
        <v>0.28125</v>
      </c>
    </row>
    <row r="28" spans="1:12" ht="9" customHeight="1" x14ac:dyDescent="0.25">
      <c r="A28" s="338" t="s">
        <v>224</v>
      </c>
      <c r="B28" s="339" t="s">
        <v>225</v>
      </c>
      <c r="C28" s="339" t="s">
        <v>638</v>
      </c>
      <c r="D28" s="339" t="s">
        <v>191</v>
      </c>
      <c r="E28" s="342" t="s">
        <v>63</v>
      </c>
      <c r="F28" s="340">
        <v>31</v>
      </c>
      <c r="G28" s="340">
        <v>21</v>
      </c>
      <c r="H28" s="341">
        <v>0.67742000000000002</v>
      </c>
      <c r="I28" s="341">
        <v>0.47619</v>
      </c>
      <c r="J28" s="341">
        <v>4.7620000000000003E-2</v>
      </c>
      <c r="K28" s="341">
        <v>0.19048000000000001</v>
      </c>
      <c r="L28" s="341">
        <v>0.23810000000000001</v>
      </c>
    </row>
    <row r="29" spans="1:12" ht="9" customHeight="1" x14ac:dyDescent="0.25">
      <c r="A29" s="338" t="s">
        <v>226</v>
      </c>
      <c r="B29" s="339" t="s">
        <v>227</v>
      </c>
      <c r="C29" s="339" t="s">
        <v>639</v>
      </c>
      <c r="D29" s="339" t="s">
        <v>191</v>
      </c>
      <c r="E29" s="342" t="s">
        <v>63</v>
      </c>
      <c r="F29" s="340">
        <v>77</v>
      </c>
      <c r="G29" s="340">
        <v>70</v>
      </c>
      <c r="H29" s="341">
        <v>0.90908999999999995</v>
      </c>
      <c r="I29" s="345">
        <v>0.52856999999999998</v>
      </c>
      <c r="J29" s="345">
        <v>8.5709999999999995E-2</v>
      </c>
      <c r="K29" s="345">
        <v>0.14285999999999999</v>
      </c>
      <c r="L29" s="345">
        <v>0.3</v>
      </c>
    </row>
    <row r="30" spans="1:12" ht="9" customHeight="1" x14ac:dyDescent="0.25">
      <c r="A30" s="338" t="s">
        <v>228</v>
      </c>
      <c r="B30" s="339" t="s">
        <v>229</v>
      </c>
      <c r="C30" s="339" t="s">
        <v>640</v>
      </c>
      <c r="D30" s="339" t="s">
        <v>191</v>
      </c>
      <c r="E30" s="342" t="s">
        <v>63</v>
      </c>
      <c r="F30" s="340">
        <v>34</v>
      </c>
      <c r="G30" s="340">
        <v>31</v>
      </c>
      <c r="H30" s="341">
        <v>0.91176000000000001</v>
      </c>
      <c r="I30" s="341">
        <v>0.54839000000000004</v>
      </c>
      <c r="J30" s="341">
        <v>0.25806000000000001</v>
      </c>
      <c r="K30" s="341">
        <v>9.6769999999999995E-2</v>
      </c>
      <c r="L30" s="341">
        <v>0.19355</v>
      </c>
    </row>
    <row r="31" spans="1:12" ht="9" customHeight="1" x14ac:dyDescent="0.25">
      <c r="A31" s="338"/>
      <c r="B31" s="339"/>
      <c r="C31" s="339"/>
      <c r="D31" s="339"/>
      <c r="E31" s="342" t="s">
        <v>194</v>
      </c>
      <c r="F31" s="340">
        <v>1</v>
      </c>
      <c r="G31" s="340">
        <v>1</v>
      </c>
      <c r="H31" s="341">
        <v>1</v>
      </c>
      <c r="I31" s="341">
        <v>0</v>
      </c>
      <c r="J31" s="341">
        <v>0</v>
      </c>
      <c r="K31" s="341">
        <v>0</v>
      </c>
      <c r="L31" s="341">
        <v>0</v>
      </c>
    </row>
    <row r="32" spans="1:12" ht="9" customHeight="1" x14ac:dyDescent="0.25">
      <c r="A32" s="338" t="s">
        <v>230</v>
      </c>
      <c r="B32" s="339" t="s">
        <v>231</v>
      </c>
      <c r="C32" s="339" t="s">
        <v>641</v>
      </c>
      <c r="D32" s="339" t="s">
        <v>191</v>
      </c>
      <c r="E32" s="342" t="s">
        <v>63</v>
      </c>
      <c r="F32" s="340">
        <v>61</v>
      </c>
      <c r="G32" s="340">
        <v>45</v>
      </c>
      <c r="H32" s="341">
        <v>0.73770000000000002</v>
      </c>
      <c r="I32" s="341">
        <v>0.62222</v>
      </c>
      <c r="J32" s="341">
        <v>0.11111</v>
      </c>
      <c r="K32" s="341">
        <v>0.28888999999999998</v>
      </c>
      <c r="L32" s="341">
        <v>0.22222</v>
      </c>
    </row>
    <row r="33" spans="1:12" ht="9" customHeight="1" x14ac:dyDescent="0.25">
      <c r="A33" s="338" t="s">
        <v>232</v>
      </c>
      <c r="B33" s="339" t="s">
        <v>233</v>
      </c>
      <c r="C33" s="339" t="s">
        <v>642</v>
      </c>
      <c r="D33" s="339" t="s">
        <v>191</v>
      </c>
      <c r="E33" s="342" t="s">
        <v>63</v>
      </c>
      <c r="F33" s="340">
        <v>40</v>
      </c>
      <c r="G33" s="340">
        <v>34</v>
      </c>
      <c r="H33" s="341">
        <v>0.85</v>
      </c>
      <c r="I33" s="341">
        <v>0.64705999999999997</v>
      </c>
      <c r="J33" s="341">
        <v>0.20588000000000001</v>
      </c>
      <c r="K33" s="341">
        <v>0.29411999999999999</v>
      </c>
      <c r="L33" s="341">
        <v>0.14706</v>
      </c>
    </row>
    <row r="34" spans="1:12" ht="9" customHeight="1" x14ac:dyDescent="0.25">
      <c r="A34" s="338" t="s">
        <v>234</v>
      </c>
      <c r="B34" s="339" t="s">
        <v>235</v>
      </c>
      <c r="C34" s="339" t="s">
        <v>643</v>
      </c>
      <c r="D34" s="339" t="s">
        <v>191</v>
      </c>
      <c r="E34" s="342" t="s">
        <v>63</v>
      </c>
      <c r="F34" s="340">
        <v>35</v>
      </c>
      <c r="G34" s="340">
        <v>35</v>
      </c>
      <c r="H34" s="341">
        <v>1</v>
      </c>
      <c r="I34" s="341">
        <v>0.71428999999999998</v>
      </c>
      <c r="J34" s="341">
        <v>0.11429</v>
      </c>
      <c r="K34" s="341">
        <v>0.22857</v>
      </c>
      <c r="L34" s="341">
        <v>0.37142999999999998</v>
      </c>
    </row>
    <row r="35" spans="1:12" ht="9" customHeight="1" x14ac:dyDescent="0.25">
      <c r="A35" s="338" t="s">
        <v>236</v>
      </c>
      <c r="B35" s="339" t="s">
        <v>237</v>
      </c>
      <c r="C35" s="339" t="s">
        <v>644</v>
      </c>
      <c r="D35" s="339" t="s">
        <v>191</v>
      </c>
      <c r="E35" s="342" t="s">
        <v>194</v>
      </c>
      <c r="F35" s="340">
        <v>23</v>
      </c>
      <c r="G35" s="340">
        <v>17</v>
      </c>
      <c r="H35" s="341">
        <v>0.73912999999999995</v>
      </c>
      <c r="I35" s="341">
        <v>0.41176000000000001</v>
      </c>
      <c r="J35" s="341">
        <v>0</v>
      </c>
      <c r="K35" s="341">
        <v>0.11765</v>
      </c>
      <c r="L35" s="341">
        <v>0.29411999999999999</v>
      </c>
    </row>
    <row r="36" spans="1:12" ht="9" customHeight="1" x14ac:dyDescent="0.25">
      <c r="A36" s="338"/>
      <c r="B36" s="339" t="s">
        <v>238</v>
      </c>
      <c r="C36" s="339" t="s">
        <v>645</v>
      </c>
      <c r="D36" s="339" t="s">
        <v>191</v>
      </c>
      <c r="E36" s="342" t="s">
        <v>63</v>
      </c>
      <c r="F36" s="340">
        <v>46</v>
      </c>
      <c r="G36" s="340">
        <v>26</v>
      </c>
      <c r="H36" s="341">
        <v>0.56521999999999994</v>
      </c>
      <c r="I36" s="341">
        <v>0.46154000000000001</v>
      </c>
      <c r="J36" s="341">
        <v>0</v>
      </c>
      <c r="K36" s="341">
        <v>0.15384999999999999</v>
      </c>
      <c r="L36" s="341">
        <v>0.30769000000000002</v>
      </c>
    </row>
    <row r="37" spans="1:12" ht="9" customHeight="1" x14ac:dyDescent="0.25">
      <c r="A37" s="338"/>
      <c r="B37" s="339"/>
      <c r="C37" s="339"/>
      <c r="D37" s="339"/>
      <c r="E37" s="342" t="s">
        <v>194</v>
      </c>
      <c r="F37" s="340">
        <v>5</v>
      </c>
      <c r="G37" s="340">
        <v>4</v>
      </c>
      <c r="H37" s="341">
        <v>0.8</v>
      </c>
      <c r="I37" s="341">
        <v>0</v>
      </c>
      <c r="J37" s="341">
        <v>0</v>
      </c>
      <c r="K37" s="341">
        <v>0</v>
      </c>
      <c r="L37" s="341">
        <v>0</v>
      </c>
    </row>
    <row r="38" spans="1:12" ht="9" customHeight="1" x14ac:dyDescent="0.25">
      <c r="A38" s="338"/>
      <c r="B38" s="339" t="s">
        <v>239</v>
      </c>
      <c r="C38" s="339" t="s">
        <v>646</v>
      </c>
      <c r="D38" s="339" t="s">
        <v>191</v>
      </c>
      <c r="E38" s="342" t="s">
        <v>63</v>
      </c>
      <c r="F38" s="340">
        <v>155</v>
      </c>
      <c r="G38" s="340">
        <v>125</v>
      </c>
      <c r="H38" s="341">
        <v>0.80645</v>
      </c>
      <c r="I38" s="345">
        <v>0.61599999999999999</v>
      </c>
      <c r="J38" s="345">
        <v>0.14399999999999999</v>
      </c>
      <c r="K38" s="345">
        <v>0.248</v>
      </c>
      <c r="L38" s="345">
        <v>0.224</v>
      </c>
    </row>
    <row r="39" spans="1:12" ht="9" customHeight="1" x14ac:dyDescent="0.25">
      <c r="A39" s="338"/>
      <c r="B39" s="339"/>
      <c r="C39" s="339"/>
      <c r="D39" s="339"/>
      <c r="E39" s="342" t="s">
        <v>194</v>
      </c>
      <c r="F39" s="340">
        <v>1</v>
      </c>
      <c r="G39" s="340">
        <v>1</v>
      </c>
      <c r="H39" s="341">
        <v>1</v>
      </c>
      <c r="I39" s="341">
        <v>0</v>
      </c>
      <c r="J39" s="341">
        <v>0</v>
      </c>
      <c r="K39" s="341">
        <v>0</v>
      </c>
      <c r="L39" s="341">
        <v>0</v>
      </c>
    </row>
    <row r="40" spans="1:12" ht="9" customHeight="1" x14ac:dyDescent="0.25">
      <c r="A40" s="338"/>
      <c r="B40" s="339" t="s">
        <v>240</v>
      </c>
      <c r="C40" s="339" t="s">
        <v>647</v>
      </c>
      <c r="D40" s="339" t="s">
        <v>208</v>
      </c>
      <c r="E40" s="342" t="s">
        <v>194</v>
      </c>
      <c r="F40" s="340">
        <v>8</v>
      </c>
      <c r="G40" s="340">
        <v>8</v>
      </c>
      <c r="H40" s="341">
        <v>1</v>
      </c>
      <c r="I40" s="341">
        <v>0.25</v>
      </c>
      <c r="J40" s="341">
        <v>0</v>
      </c>
      <c r="K40" s="341">
        <v>0.125</v>
      </c>
      <c r="L40" s="341">
        <v>0.125</v>
      </c>
    </row>
    <row r="41" spans="1:12" ht="9" customHeight="1" x14ac:dyDescent="0.25">
      <c r="A41" s="338"/>
      <c r="B41" s="339" t="s">
        <v>241</v>
      </c>
      <c r="C41" s="339" t="s">
        <v>641</v>
      </c>
      <c r="D41" s="339" t="s">
        <v>191</v>
      </c>
      <c r="E41" s="342" t="s">
        <v>63</v>
      </c>
      <c r="F41" s="340">
        <v>29</v>
      </c>
      <c r="G41" s="340">
        <v>26</v>
      </c>
      <c r="H41" s="341">
        <v>0.89654999999999996</v>
      </c>
      <c r="I41" s="341">
        <v>0.61538000000000004</v>
      </c>
      <c r="J41" s="341">
        <v>7.6920000000000002E-2</v>
      </c>
      <c r="K41" s="341">
        <v>0.34615000000000001</v>
      </c>
      <c r="L41" s="341">
        <v>0.19231000000000001</v>
      </c>
    </row>
    <row r="42" spans="1:12" ht="9" customHeight="1" x14ac:dyDescent="0.25">
      <c r="A42" s="338"/>
      <c r="B42" s="339"/>
      <c r="C42" s="339"/>
      <c r="D42" s="339"/>
      <c r="E42" s="342" t="s">
        <v>194</v>
      </c>
      <c r="F42" s="340">
        <v>3</v>
      </c>
      <c r="G42" s="340">
        <v>2</v>
      </c>
      <c r="H42" s="341">
        <v>0.66666999999999998</v>
      </c>
      <c r="I42" s="341">
        <v>0</v>
      </c>
      <c r="J42" s="341">
        <v>0</v>
      </c>
      <c r="K42" s="341">
        <v>0</v>
      </c>
      <c r="L42" s="341">
        <v>0</v>
      </c>
    </row>
    <row r="43" spans="1:12" ht="9" customHeight="1" x14ac:dyDescent="0.25">
      <c r="A43" s="338"/>
      <c r="B43" s="339" t="s">
        <v>242</v>
      </c>
      <c r="C43" s="339" t="s">
        <v>648</v>
      </c>
      <c r="D43" s="339" t="s">
        <v>191</v>
      </c>
      <c r="E43" s="342" t="s">
        <v>63</v>
      </c>
      <c r="F43" s="340">
        <v>142</v>
      </c>
      <c r="G43" s="340">
        <v>115</v>
      </c>
      <c r="H43" s="341">
        <v>0.80986000000000002</v>
      </c>
      <c r="I43" s="345">
        <v>0.69564999999999999</v>
      </c>
      <c r="J43" s="345">
        <v>0.13913</v>
      </c>
      <c r="K43" s="345">
        <v>0.26956999999999998</v>
      </c>
      <c r="L43" s="345">
        <v>0.28695999999999999</v>
      </c>
    </row>
    <row r="44" spans="1:12" ht="9" customHeight="1" x14ac:dyDescent="0.25">
      <c r="A44" s="338"/>
      <c r="B44" s="339"/>
      <c r="C44" s="339"/>
      <c r="D44" s="339"/>
      <c r="E44" s="342" t="s">
        <v>194</v>
      </c>
      <c r="F44" s="340">
        <v>1</v>
      </c>
      <c r="G44" s="340">
        <v>0</v>
      </c>
      <c r="H44" s="341">
        <v>0</v>
      </c>
      <c r="I44" s="341">
        <v>0</v>
      </c>
      <c r="J44" s="341">
        <v>0</v>
      </c>
      <c r="K44" s="341">
        <v>0</v>
      </c>
      <c r="L44" s="341">
        <v>0</v>
      </c>
    </row>
    <row r="45" spans="1:12" ht="9" customHeight="1" x14ac:dyDescent="0.25">
      <c r="A45" s="338"/>
      <c r="B45" s="339" t="s">
        <v>243</v>
      </c>
      <c r="C45" s="339" t="s">
        <v>649</v>
      </c>
      <c r="D45" s="339" t="s">
        <v>208</v>
      </c>
      <c r="E45" s="342" t="s">
        <v>63</v>
      </c>
      <c r="F45" s="340">
        <v>49</v>
      </c>
      <c r="G45" s="340">
        <v>47</v>
      </c>
      <c r="H45" s="341">
        <v>0.95918000000000003</v>
      </c>
      <c r="I45" s="341">
        <v>0.61702000000000001</v>
      </c>
      <c r="J45" s="341">
        <v>0.17021</v>
      </c>
      <c r="K45" s="341">
        <v>0.25531999999999999</v>
      </c>
      <c r="L45" s="341">
        <v>0.19148999999999999</v>
      </c>
    </row>
    <row r="46" spans="1:12" ht="9" customHeight="1" x14ac:dyDescent="0.25">
      <c r="A46" s="338" t="s">
        <v>244</v>
      </c>
      <c r="B46" s="339" t="s">
        <v>245</v>
      </c>
      <c r="C46" s="339" t="s">
        <v>650</v>
      </c>
      <c r="D46" s="339" t="s">
        <v>191</v>
      </c>
      <c r="E46" s="342" t="s">
        <v>63</v>
      </c>
      <c r="F46" s="340">
        <v>32</v>
      </c>
      <c r="G46" s="340">
        <v>30</v>
      </c>
      <c r="H46" s="341">
        <v>0.9375</v>
      </c>
      <c r="I46" s="341">
        <v>0.76666999999999996</v>
      </c>
      <c r="J46" s="341">
        <v>0.26667000000000002</v>
      </c>
      <c r="K46" s="341">
        <v>0.2</v>
      </c>
      <c r="L46" s="341">
        <v>0.3</v>
      </c>
    </row>
    <row r="47" spans="1:12" ht="9" customHeight="1" x14ac:dyDescent="0.25">
      <c r="A47" s="338" t="s">
        <v>246</v>
      </c>
      <c r="B47" s="339" t="s">
        <v>247</v>
      </c>
      <c r="C47" s="339" t="s">
        <v>651</v>
      </c>
      <c r="D47" s="339" t="s">
        <v>191</v>
      </c>
      <c r="E47" s="342" t="s">
        <v>63</v>
      </c>
      <c r="F47" s="340">
        <v>143</v>
      </c>
      <c r="G47" s="340">
        <v>131</v>
      </c>
      <c r="H47" s="341">
        <v>0.91608000000000001</v>
      </c>
      <c r="I47" s="341">
        <v>0.61068999999999996</v>
      </c>
      <c r="J47" s="341">
        <v>9.9239999999999995E-2</v>
      </c>
      <c r="K47" s="341">
        <v>0.22900999999999999</v>
      </c>
      <c r="L47" s="341">
        <v>0.28244000000000002</v>
      </c>
    </row>
    <row r="48" spans="1:12" ht="9" customHeight="1" x14ac:dyDescent="0.25">
      <c r="A48" s="338"/>
      <c r="B48" s="339" t="s">
        <v>248</v>
      </c>
      <c r="C48" s="339" t="s">
        <v>652</v>
      </c>
      <c r="D48" s="339" t="s">
        <v>191</v>
      </c>
      <c r="E48" s="342" t="s">
        <v>63</v>
      </c>
      <c r="F48" s="340">
        <v>173</v>
      </c>
      <c r="G48" s="340">
        <v>146</v>
      </c>
      <c r="H48" s="341">
        <v>0.84392999999999996</v>
      </c>
      <c r="I48" s="341">
        <v>0.58218999999999999</v>
      </c>
      <c r="J48" s="341">
        <v>9.5890000000000003E-2</v>
      </c>
      <c r="K48" s="341">
        <v>0.24657999999999999</v>
      </c>
      <c r="L48" s="341">
        <v>0.23973</v>
      </c>
    </row>
    <row r="49" spans="1:12" ht="9" customHeight="1" x14ac:dyDescent="0.25">
      <c r="A49" s="338"/>
      <c r="B49" s="339" t="s">
        <v>249</v>
      </c>
      <c r="C49" s="339" t="s">
        <v>653</v>
      </c>
      <c r="D49" s="339" t="s">
        <v>208</v>
      </c>
      <c r="E49" s="342" t="s">
        <v>63</v>
      </c>
      <c r="F49" s="340">
        <v>54</v>
      </c>
      <c r="G49" s="340">
        <v>50</v>
      </c>
      <c r="H49" s="341">
        <v>0.92593000000000003</v>
      </c>
      <c r="I49" s="341">
        <v>0.54</v>
      </c>
      <c r="J49" s="341">
        <v>0.12</v>
      </c>
      <c r="K49" s="341">
        <v>0.22</v>
      </c>
      <c r="L49" s="341">
        <v>0.2</v>
      </c>
    </row>
    <row r="50" spans="1:12" ht="9" customHeight="1" x14ac:dyDescent="0.25">
      <c r="A50" s="338"/>
      <c r="B50" s="339" t="s">
        <v>250</v>
      </c>
      <c r="C50" s="339" t="s">
        <v>654</v>
      </c>
      <c r="D50" s="339" t="s">
        <v>208</v>
      </c>
      <c r="E50" s="342" t="s">
        <v>194</v>
      </c>
      <c r="F50" s="340">
        <v>24</v>
      </c>
      <c r="G50" s="340">
        <v>21</v>
      </c>
      <c r="H50" s="341">
        <v>0.875</v>
      </c>
      <c r="I50" s="341">
        <v>0.33333000000000002</v>
      </c>
      <c r="J50" s="341">
        <v>0</v>
      </c>
      <c r="K50" s="341">
        <v>9.5240000000000005E-2</v>
      </c>
      <c r="L50" s="341">
        <v>0.23810000000000001</v>
      </c>
    </row>
    <row r="51" spans="1:12" ht="9" customHeight="1" x14ac:dyDescent="0.25">
      <c r="A51" s="338"/>
      <c r="B51" s="339" t="s">
        <v>251</v>
      </c>
      <c r="C51" s="339" t="s">
        <v>625</v>
      </c>
      <c r="D51" s="339" t="s">
        <v>191</v>
      </c>
      <c r="E51" s="342" t="s">
        <v>63</v>
      </c>
      <c r="F51" s="340">
        <v>93</v>
      </c>
      <c r="G51" s="340">
        <v>78</v>
      </c>
      <c r="H51" s="341">
        <v>0.83870999999999996</v>
      </c>
      <c r="I51" s="341">
        <v>0.61538000000000004</v>
      </c>
      <c r="J51" s="341">
        <v>5.1279999999999999E-2</v>
      </c>
      <c r="K51" s="341">
        <v>0.19231000000000001</v>
      </c>
      <c r="L51" s="341">
        <v>0.37179000000000001</v>
      </c>
    </row>
    <row r="52" spans="1:12" ht="9" customHeight="1" x14ac:dyDescent="0.25">
      <c r="A52" s="338"/>
      <c r="B52" s="339"/>
      <c r="C52" s="339"/>
      <c r="D52" s="339"/>
      <c r="E52" s="342" t="s">
        <v>194</v>
      </c>
      <c r="F52" s="340">
        <v>2</v>
      </c>
      <c r="G52" s="340">
        <v>1</v>
      </c>
      <c r="H52" s="341">
        <v>0.5</v>
      </c>
      <c r="I52" s="341">
        <v>0</v>
      </c>
      <c r="J52" s="341">
        <v>0</v>
      </c>
      <c r="K52" s="341">
        <v>0</v>
      </c>
      <c r="L52" s="341">
        <v>0</v>
      </c>
    </row>
    <row r="53" spans="1:12" ht="9" customHeight="1" x14ac:dyDescent="0.25">
      <c r="A53" s="338" t="s">
        <v>252</v>
      </c>
      <c r="B53" s="339" t="s">
        <v>253</v>
      </c>
      <c r="C53" s="339" t="s">
        <v>655</v>
      </c>
      <c r="D53" s="339" t="s">
        <v>191</v>
      </c>
      <c r="E53" s="342" t="s">
        <v>63</v>
      </c>
      <c r="F53" s="340">
        <v>66</v>
      </c>
      <c r="G53" s="340">
        <v>59</v>
      </c>
      <c r="H53" s="341">
        <v>0.89393999999999996</v>
      </c>
      <c r="I53" s="341">
        <v>0.66102000000000005</v>
      </c>
      <c r="J53" s="341">
        <v>0.20338999999999999</v>
      </c>
      <c r="K53" s="341">
        <v>0.20338999999999999</v>
      </c>
      <c r="L53" s="341">
        <v>0.25424000000000002</v>
      </c>
    </row>
    <row r="54" spans="1:12" ht="9" customHeight="1" x14ac:dyDescent="0.25">
      <c r="A54" s="338" t="s">
        <v>254</v>
      </c>
      <c r="B54" s="339" t="s">
        <v>255</v>
      </c>
      <c r="C54" s="339" t="s">
        <v>656</v>
      </c>
      <c r="D54" s="339" t="s">
        <v>191</v>
      </c>
      <c r="E54" s="342" t="s">
        <v>63</v>
      </c>
      <c r="F54" s="340">
        <v>72</v>
      </c>
      <c r="G54" s="340">
        <v>60</v>
      </c>
      <c r="H54" s="341">
        <v>0.83333000000000002</v>
      </c>
      <c r="I54" s="341">
        <v>0.66666999999999998</v>
      </c>
      <c r="J54" s="341">
        <v>0.11667</v>
      </c>
      <c r="K54" s="341">
        <v>0.2</v>
      </c>
      <c r="L54" s="341">
        <v>0.35</v>
      </c>
    </row>
    <row r="55" spans="1:12" ht="9" customHeight="1" x14ac:dyDescent="0.25">
      <c r="A55" s="338" t="s">
        <v>256</v>
      </c>
      <c r="B55" s="339" t="s">
        <v>257</v>
      </c>
      <c r="C55" s="339" t="s">
        <v>657</v>
      </c>
      <c r="D55" s="339" t="s">
        <v>208</v>
      </c>
      <c r="E55" s="342" t="s">
        <v>63</v>
      </c>
      <c r="F55" s="340">
        <v>27</v>
      </c>
      <c r="G55" s="340">
        <v>25</v>
      </c>
      <c r="H55" s="341">
        <v>0.92593000000000003</v>
      </c>
      <c r="I55" s="341">
        <v>0.84</v>
      </c>
      <c r="J55" s="341">
        <v>0.32</v>
      </c>
      <c r="K55" s="341">
        <v>0.32</v>
      </c>
      <c r="L55" s="341">
        <v>0.2</v>
      </c>
    </row>
    <row r="56" spans="1:12" ht="9" customHeight="1" x14ac:dyDescent="0.25">
      <c r="A56" s="338"/>
      <c r="B56" s="339" t="s">
        <v>258</v>
      </c>
      <c r="C56" s="339" t="s">
        <v>658</v>
      </c>
      <c r="D56" s="339" t="s">
        <v>191</v>
      </c>
      <c r="E56" s="342" t="s">
        <v>63</v>
      </c>
      <c r="F56" s="340">
        <v>94</v>
      </c>
      <c r="G56" s="340">
        <v>81</v>
      </c>
      <c r="H56" s="341">
        <v>0.86170000000000002</v>
      </c>
      <c r="I56" s="341">
        <v>0.64198</v>
      </c>
      <c r="J56" s="341">
        <v>9.8769999999999997E-2</v>
      </c>
      <c r="K56" s="341">
        <v>0.12346</v>
      </c>
      <c r="L56" s="341">
        <v>0.41975000000000001</v>
      </c>
    </row>
    <row r="57" spans="1:12" ht="9" customHeight="1" x14ac:dyDescent="0.25">
      <c r="A57" s="338" t="s">
        <v>259</v>
      </c>
      <c r="B57" s="339" t="s">
        <v>260</v>
      </c>
      <c r="C57" s="339" t="s">
        <v>640</v>
      </c>
      <c r="D57" s="339" t="s">
        <v>191</v>
      </c>
      <c r="E57" s="342" t="s">
        <v>63</v>
      </c>
      <c r="F57" s="340">
        <v>68</v>
      </c>
      <c r="G57" s="340">
        <v>56</v>
      </c>
      <c r="H57" s="341">
        <v>0.82352999999999998</v>
      </c>
      <c r="I57" s="341">
        <v>0.60714000000000001</v>
      </c>
      <c r="J57" s="341">
        <v>0.10714</v>
      </c>
      <c r="K57" s="341">
        <v>0.30357000000000001</v>
      </c>
      <c r="L57" s="341">
        <v>0.19642999999999999</v>
      </c>
    </row>
    <row r="58" spans="1:12" ht="9" customHeight="1" x14ac:dyDescent="0.25">
      <c r="A58" s="338" t="s">
        <v>261</v>
      </c>
      <c r="B58" s="339" t="s">
        <v>262</v>
      </c>
      <c r="C58" s="339" t="s">
        <v>659</v>
      </c>
      <c r="D58" s="339" t="s">
        <v>191</v>
      </c>
      <c r="E58" s="342" t="s">
        <v>63</v>
      </c>
      <c r="F58" s="340">
        <v>29</v>
      </c>
      <c r="G58" s="340">
        <v>23</v>
      </c>
      <c r="H58" s="341">
        <v>0.79310000000000003</v>
      </c>
      <c r="I58" s="341">
        <v>0.56521999999999994</v>
      </c>
      <c r="J58" s="341">
        <v>0.17391000000000001</v>
      </c>
      <c r="K58" s="341">
        <v>0.17391000000000001</v>
      </c>
      <c r="L58" s="341">
        <v>0.21739</v>
      </c>
    </row>
    <row r="59" spans="1:12" ht="9" customHeight="1" x14ac:dyDescent="0.25">
      <c r="A59" s="338" t="s">
        <v>263</v>
      </c>
      <c r="B59" s="339" t="s">
        <v>264</v>
      </c>
      <c r="C59" s="339" t="s">
        <v>660</v>
      </c>
      <c r="D59" s="339" t="s">
        <v>191</v>
      </c>
      <c r="E59" s="342" t="s">
        <v>63</v>
      </c>
      <c r="F59" s="340">
        <v>66</v>
      </c>
      <c r="G59" s="340">
        <v>63</v>
      </c>
      <c r="H59" s="341">
        <v>0.95455000000000001</v>
      </c>
      <c r="I59" s="341">
        <v>0.66666999999999998</v>
      </c>
      <c r="J59" s="341">
        <v>0.12698000000000001</v>
      </c>
      <c r="K59" s="341">
        <v>0.26984000000000002</v>
      </c>
      <c r="L59" s="341">
        <v>0.26984000000000002</v>
      </c>
    </row>
    <row r="60" spans="1:12" ht="9" customHeight="1" x14ac:dyDescent="0.25">
      <c r="A60" s="338" t="s">
        <v>265</v>
      </c>
      <c r="B60" s="339" t="s">
        <v>266</v>
      </c>
      <c r="C60" s="339" t="s">
        <v>661</v>
      </c>
      <c r="D60" s="339" t="s">
        <v>191</v>
      </c>
      <c r="E60" s="342" t="s">
        <v>63</v>
      </c>
      <c r="F60" s="340">
        <v>74</v>
      </c>
      <c r="G60" s="340">
        <v>69</v>
      </c>
      <c r="H60" s="341">
        <v>0.93242999999999998</v>
      </c>
      <c r="I60" s="341">
        <v>0.66666999999999998</v>
      </c>
      <c r="J60" s="341">
        <v>0.18840999999999999</v>
      </c>
      <c r="K60" s="341">
        <v>0.33333000000000002</v>
      </c>
      <c r="L60" s="341">
        <v>0.14493</v>
      </c>
    </row>
    <row r="61" spans="1:12" ht="9" customHeight="1" x14ac:dyDescent="0.25">
      <c r="A61" s="338"/>
      <c r="B61" s="339" t="s">
        <v>267</v>
      </c>
      <c r="C61" s="339" t="s">
        <v>662</v>
      </c>
      <c r="D61" s="339" t="s">
        <v>191</v>
      </c>
      <c r="E61" s="342" t="s">
        <v>194</v>
      </c>
      <c r="F61" s="340">
        <v>17</v>
      </c>
      <c r="G61" s="340">
        <v>14</v>
      </c>
      <c r="H61" s="341">
        <v>0.82352999999999998</v>
      </c>
      <c r="I61" s="341">
        <v>0.28571000000000002</v>
      </c>
      <c r="J61" s="341">
        <v>0</v>
      </c>
      <c r="K61" s="341">
        <v>0</v>
      </c>
      <c r="L61" s="341">
        <v>0.28571000000000002</v>
      </c>
    </row>
    <row r="62" spans="1:12" ht="9" customHeight="1" x14ac:dyDescent="0.25">
      <c r="A62" s="338" t="s">
        <v>268</v>
      </c>
      <c r="B62" s="339" t="s">
        <v>269</v>
      </c>
      <c r="C62" s="339" t="s">
        <v>663</v>
      </c>
      <c r="D62" s="339" t="s">
        <v>191</v>
      </c>
      <c r="E62" s="342" t="s">
        <v>63</v>
      </c>
      <c r="F62" s="340">
        <v>83</v>
      </c>
      <c r="G62" s="340">
        <v>78</v>
      </c>
      <c r="H62" s="341">
        <v>0.93976000000000004</v>
      </c>
      <c r="I62" s="341">
        <v>0.79486999999999997</v>
      </c>
      <c r="J62" s="341">
        <v>0.10256</v>
      </c>
      <c r="K62" s="341">
        <v>0.26923000000000002</v>
      </c>
      <c r="L62" s="341">
        <v>0.42308000000000001</v>
      </c>
    </row>
    <row r="63" spans="1:12" ht="9" customHeight="1" x14ac:dyDescent="0.25">
      <c r="A63" s="338"/>
      <c r="B63" s="339" t="s">
        <v>270</v>
      </c>
      <c r="C63" s="339" t="s">
        <v>648</v>
      </c>
      <c r="D63" s="339" t="s">
        <v>191</v>
      </c>
      <c r="E63" s="342" t="s">
        <v>63</v>
      </c>
      <c r="F63" s="340">
        <v>110</v>
      </c>
      <c r="G63" s="340">
        <v>97</v>
      </c>
      <c r="H63" s="341">
        <v>0.88182000000000005</v>
      </c>
      <c r="I63" s="341">
        <v>0.56701000000000001</v>
      </c>
      <c r="J63" s="341">
        <v>9.2780000000000001E-2</v>
      </c>
      <c r="K63" s="341">
        <v>0.18557000000000001</v>
      </c>
      <c r="L63" s="341">
        <v>0.28866000000000003</v>
      </c>
    </row>
    <row r="64" spans="1:12" ht="9" customHeight="1" x14ac:dyDescent="0.25">
      <c r="A64" s="338"/>
      <c r="B64" s="339"/>
      <c r="C64" s="339"/>
      <c r="D64" s="339"/>
      <c r="E64" s="342" t="s">
        <v>194</v>
      </c>
      <c r="F64" s="340">
        <v>9</v>
      </c>
      <c r="G64" s="340">
        <v>7</v>
      </c>
      <c r="H64" s="341">
        <v>0.77778000000000003</v>
      </c>
      <c r="I64" s="341">
        <v>0.57142999999999999</v>
      </c>
      <c r="J64" s="341">
        <v>0</v>
      </c>
      <c r="K64" s="341">
        <v>0</v>
      </c>
      <c r="L64" s="341">
        <v>0.57142999999999999</v>
      </c>
    </row>
    <row r="65" spans="1:12" ht="9" customHeight="1" x14ac:dyDescent="0.25">
      <c r="A65" s="338"/>
      <c r="B65" s="339" t="s">
        <v>271</v>
      </c>
      <c r="C65" s="339" t="s">
        <v>664</v>
      </c>
      <c r="D65" s="339" t="s">
        <v>208</v>
      </c>
      <c r="E65" s="342" t="s">
        <v>63</v>
      </c>
      <c r="F65" s="340">
        <v>59</v>
      </c>
      <c r="G65" s="340">
        <v>55</v>
      </c>
      <c r="H65" s="341">
        <v>0.93220000000000003</v>
      </c>
      <c r="I65" s="341">
        <v>0.56364000000000003</v>
      </c>
      <c r="J65" s="341">
        <v>9.0910000000000005E-2</v>
      </c>
      <c r="K65" s="341">
        <v>0.18182000000000001</v>
      </c>
      <c r="L65" s="341">
        <v>0.29091</v>
      </c>
    </row>
    <row r="66" spans="1:12" ht="9" customHeight="1" x14ac:dyDescent="0.25">
      <c r="A66" s="338" t="s">
        <v>272</v>
      </c>
      <c r="B66" s="339" t="s">
        <v>273</v>
      </c>
      <c r="C66" s="339" t="s">
        <v>665</v>
      </c>
      <c r="D66" s="339" t="s">
        <v>191</v>
      </c>
      <c r="E66" s="342" t="s">
        <v>194</v>
      </c>
      <c r="F66" s="340">
        <v>21</v>
      </c>
      <c r="G66" s="340">
        <v>15</v>
      </c>
      <c r="H66" s="341">
        <v>0.71428999999999998</v>
      </c>
      <c r="I66" s="341">
        <v>0.2</v>
      </c>
      <c r="J66" s="341">
        <v>0</v>
      </c>
      <c r="K66" s="341">
        <v>0</v>
      </c>
      <c r="L66" s="341">
        <v>0.2</v>
      </c>
    </row>
    <row r="67" spans="1:12" ht="9" customHeight="1" x14ac:dyDescent="0.25">
      <c r="A67" s="338"/>
      <c r="B67" s="339" t="s">
        <v>274</v>
      </c>
      <c r="C67" s="339" t="s">
        <v>666</v>
      </c>
      <c r="D67" s="339" t="s">
        <v>191</v>
      </c>
      <c r="E67" s="342" t="s">
        <v>63</v>
      </c>
      <c r="F67" s="340">
        <v>139</v>
      </c>
      <c r="G67" s="340">
        <v>110</v>
      </c>
      <c r="H67" s="341">
        <v>0.79137000000000002</v>
      </c>
      <c r="I67" s="341">
        <v>0.56364000000000003</v>
      </c>
      <c r="J67" s="341">
        <v>0.12726999999999999</v>
      </c>
      <c r="K67" s="341">
        <v>0.19091</v>
      </c>
      <c r="L67" s="341">
        <v>0.24545</v>
      </c>
    </row>
    <row r="68" spans="1:12" ht="9" customHeight="1" x14ac:dyDescent="0.25">
      <c r="A68" s="479" t="s">
        <v>84</v>
      </c>
      <c r="B68" s="346"/>
      <c r="C68" s="346"/>
      <c r="D68" s="349"/>
      <c r="E68" s="350" t="s">
        <v>63</v>
      </c>
      <c r="F68" s="347">
        <v>3260</v>
      </c>
      <c r="G68" s="347">
        <v>2830</v>
      </c>
      <c r="H68" s="348">
        <v>0.86809800000000004</v>
      </c>
      <c r="I68" s="348">
        <v>0.615194346</v>
      </c>
      <c r="J68" s="348">
        <v>0.130035336</v>
      </c>
      <c r="K68" s="348">
        <v>0.21590106000000001</v>
      </c>
      <c r="L68" s="348">
        <v>0.269257951</v>
      </c>
    </row>
    <row r="69" spans="1:12" ht="9" customHeight="1" x14ac:dyDescent="0.25">
      <c r="A69" s="479"/>
      <c r="B69" s="346"/>
      <c r="C69" s="346"/>
      <c r="D69" s="349"/>
      <c r="E69" s="350" t="s">
        <v>194</v>
      </c>
      <c r="F69" s="347">
        <v>212</v>
      </c>
      <c r="G69" s="347">
        <v>179</v>
      </c>
      <c r="H69" s="348">
        <v>0.84433999999999998</v>
      </c>
      <c r="I69" s="348">
        <v>0.31843575400000002</v>
      </c>
      <c r="J69" s="348">
        <v>0</v>
      </c>
      <c r="K69" s="348">
        <v>3.3519553000000001E-2</v>
      </c>
      <c r="L69" s="348">
        <v>0.28491620099999998</v>
      </c>
    </row>
    <row r="70" spans="1:12" ht="9" customHeight="1" x14ac:dyDescent="0.25">
      <c r="A70" s="479"/>
      <c r="B70" s="334"/>
      <c r="C70" s="334"/>
      <c r="D70" s="334"/>
      <c r="E70" s="343"/>
      <c r="F70" s="335">
        <v>3472</v>
      </c>
      <c r="G70" s="335">
        <v>3009</v>
      </c>
      <c r="H70" s="336">
        <v>0.86664699999999995</v>
      </c>
      <c r="I70" s="336">
        <v>0.59754099999999999</v>
      </c>
      <c r="J70" s="336">
        <v>0.12230000000000001</v>
      </c>
      <c r="K70" s="336">
        <v>0.20505200000000001</v>
      </c>
      <c r="L70" s="336">
        <v>0.27018900000000001</v>
      </c>
    </row>
    <row r="71" spans="1:12" s="281" customFormat="1" ht="9" customHeight="1" x14ac:dyDescent="0.25">
      <c r="A71" s="277"/>
      <c r="B71" s="277"/>
      <c r="C71" s="277"/>
      <c r="D71" s="277"/>
      <c r="E71" s="278"/>
      <c r="F71" s="279"/>
      <c r="G71" s="279"/>
      <c r="H71" s="280"/>
      <c r="I71" s="280"/>
      <c r="J71" s="280"/>
      <c r="K71" s="280"/>
      <c r="L71" s="280"/>
    </row>
    <row r="72" spans="1:12" s="281" customFormat="1" ht="9" customHeight="1" x14ac:dyDescent="0.25">
      <c r="A72" s="277"/>
      <c r="B72" s="277"/>
      <c r="C72" s="277"/>
      <c r="D72" s="277"/>
      <c r="E72" s="278"/>
      <c r="F72" s="279"/>
      <c r="G72" s="279"/>
      <c r="H72" s="280"/>
      <c r="I72" s="280"/>
      <c r="J72" s="280"/>
      <c r="K72" s="280"/>
      <c r="L72" s="280"/>
    </row>
    <row r="73" spans="1:12" s="281" customFormat="1" ht="9" customHeight="1" x14ac:dyDescent="0.25">
      <c r="A73" s="277"/>
      <c r="B73" s="277"/>
      <c r="C73" s="277"/>
      <c r="D73" s="277"/>
      <c r="E73" s="278"/>
      <c r="F73" s="279"/>
      <c r="G73" s="279"/>
      <c r="H73" s="280"/>
      <c r="I73" s="280"/>
      <c r="J73" s="280"/>
      <c r="K73" s="280"/>
      <c r="L73" s="280"/>
    </row>
    <row r="74" spans="1:12" s="281" customFormat="1" ht="9" customHeight="1" x14ac:dyDescent="0.25">
      <c r="A74" s="277"/>
      <c r="B74" s="277"/>
      <c r="C74" s="277"/>
      <c r="D74" s="277"/>
      <c r="E74" s="278"/>
      <c r="F74" s="279"/>
      <c r="G74" s="279"/>
      <c r="H74" s="280"/>
      <c r="I74" s="280"/>
      <c r="J74" s="280"/>
      <c r="K74" s="280"/>
      <c r="L74" s="280"/>
    </row>
    <row r="75" spans="1:12" s="282" customFormat="1" ht="16.5" customHeight="1" x14ac:dyDescent="0.25">
      <c r="A75" s="276" t="s">
        <v>537</v>
      </c>
    </row>
    <row r="76" spans="1:12" x14ac:dyDescent="0.25">
      <c r="A76" s="301" t="s">
        <v>606</v>
      </c>
    </row>
    <row r="77" spans="1:12" ht="14.25" customHeight="1" x14ac:dyDescent="0.25">
      <c r="A77" s="351"/>
      <c r="B77" s="352"/>
      <c r="C77" s="352"/>
      <c r="D77" s="352"/>
      <c r="E77" s="358"/>
      <c r="F77" s="353"/>
      <c r="G77" s="353"/>
      <c r="H77" s="353"/>
      <c r="I77" s="478" t="s">
        <v>105</v>
      </c>
      <c r="J77" s="478"/>
      <c r="K77" s="478"/>
      <c r="L77" s="478"/>
    </row>
    <row r="78" spans="1:12" ht="22.5" x14ac:dyDescent="0.25">
      <c r="A78" s="354" t="s">
        <v>182</v>
      </c>
      <c r="B78" s="354" t="s">
        <v>183</v>
      </c>
      <c r="C78" s="354" t="s">
        <v>184</v>
      </c>
      <c r="D78" s="354"/>
      <c r="E78" s="365" t="s">
        <v>0</v>
      </c>
      <c r="F78" s="365" t="s">
        <v>185</v>
      </c>
      <c r="G78" s="365" t="s">
        <v>3</v>
      </c>
      <c r="H78" s="365" t="s">
        <v>4</v>
      </c>
      <c r="I78" s="365" t="s">
        <v>64</v>
      </c>
      <c r="J78" s="365" t="s">
        <v>186</v>
      </c>
      <c r="K78" s="365" t="s">
        <v>187</v>
      </c>
      <c r="L78" s="365" t="s">
        <v>188</v>
      </c>
    </row>
    <row r="79" spans="1:12" ht="9" customHeight="1" x14ac:dyDescent="0.25">
      <c r="A79" s="359" t="s">
        <v>275</v>
      </c>
      <c r="B79" s="360" t="s">
        <v>276</v>
      </c>
      <c r="C79" s="360" t="s">
        <v>667</v>
      </c>
      <c r="D79" s="360" t="s">
        <v>191</v>
      </c>
      <c r="E79" s="363" t="s">
        <v>63</v>
      </c>
      <c r="F79" s="361">
        <v>7</v>
      </c>
      <c r="G79" s="361">
        <v>7</v>
      </c>
      <c r="H79" s="362">
        <v>1</v>
      </c>
      <c r="I79" s="362">
        <v>0.71428999999999998</v>
      </c>
      <c r="J79" s="362">
        <v>0.28571000000000002</v>
      </c>
      <c r="K79" s="362">
        <v>0.28571000000000002</v>
      </c>
      <c r="L79" s="362">
        <v>0.14285999999999999</v>
      </c>
    </row>
    <row r="80" spans="1:12" ht="9" customHeight="1" x14ac:dyDescent="0.25">
      <c r="A80" s="359"/>
      <c r="B80" s="360"/>
      <c r="C80" s="360"/>
      <c r="D80" s="360"/>
      <c r="E80" s="363" t="s">
        <v>194</v>
      </c>
      <c r="F80" s="361">
        <v>1</v>
      </c>
      <c r="G80" s="361">
        <v>1</v>
      </c>
      <c r="H80" s="362">
        <v>1</v>
      </c>
      <c r="I80" s="362">
        <v>0</v>
      </c>
      <c r="J80" s="362">
        <v>0</v>
      </c>
      <c r="K80" s="362">
        <v>0</v>
      </c>
      <c r="L80" s="362">
        <v>0</v>
      </c>
    </row>
    <row r="81" spans="1:12" ht="9" customHeight="1" x14ac:dyDescent="0.25">
      <c r="A81" s="359" t="s">
        <v>277</v>
      </c>
      <c r="B81" s="360" t="s">
        <v>278</v>
      </c>
      <c r="C81" s="360" t="s">
        <v>668</v>
      </c>
      <c r="D81" s="360" t="s">
        <v>191</v>
      </c>
      <c r="E81" s="363" t="s">
        <v>63</v>
      </c>
      <c r="F81" s="361">
        <v>130</v>
      </c>
      <c r="G81" s="361">
        <v>119</v>
      </c>
      <c r="H81" s="362">
        <v>0.91537999999999997</v>
      </c>
      <c r="I81" s="362">
        <v>0.74790000000000001</v>
      </c>
      <c r="J81" s="362">
        <v>0.25209999999999999</v>
      </c>
      <c r="K81" s="362">
        <v>0.2437</v>
      </c>
      <c r="L81" s="362">
        <v>0.25209999999999999</v>
      </c>
    </row>
    <row r="82" spans="1:12" ht="9" customHeight="1" x14ac:dyDescent="0.25">
      <c r="A82" s="359"/>
      <c r="B82" s="360" t="s">
        <v>279</v>
      </c>
      <c r="C82" s="360" t="s">
        <v>669</v>
      </c>
      <c r="D82" s="360" t="s">
        <v>191</v>
      </c>
      <c r="E82" s="363" t="s">
        <v>194</v>
      </c>
      <c r="F82" s="361">
        <v>22</v>
      </c>
      <c r="G82" s="361">
        <v>19</v>
      </c>
      <c r="H82" s="362">
        <v>0.86363999999999996</v>
      </c>
      <c r="I82" s="362">
        <v>0.36842000000000003</v>
      </c>
      <c r="J82" s="362">
        <v>0</v>
      </c>
      <c r="K82" s="362">
        <v>0</v>
      </c>
      <c r="L82" s="362">
        <v>0.36842000000000003</v>
      </c>
    </row>
    <row r="83" spans="1:12" ht="9" customHeight="1" x14ac:dyDescent="0.25">
      <c r="A83" s="359"/>
      <c r="B83" s="360" t="s">
        <v>280</v>
      </c>
      <c r="C83" s="360" t="s">
        <v>670</v>
      </c>
      <c r="D83" s="360" t="s">
        <v>191</v>
      </c>
      <c r="E83" s="363" t="s">
        <v>194</v>
      </c>
      <c r="F83" s="361">
        <v>23</v>
      </c>
      <c r="G83" s="361">
        <v>21</v>
      </c>
      <c r="H83" s="362">
        <v>0.91303999999999996</v>
      </c>
      <c r="I83" s="362">
        <v>0.57142999999999999</v>
      </c>
      <c r="J83" s="362">
        <v>0</v>
      </c>
      <c r="K83" s="362">
        <v>0</v>
      </c>
      <c r="L83" s="362">
        <v>0.57142999999999999</v>
      </c>
    </row>
    <row r="84" spans="1:12" ht="9" customHeight="1" x14ac:dyDescent="0.25">
      <c r="A84" s="359"/>
      <c r="B84" s="360" t="s">
        <v>281</v>
      </c>
      <c r="C84" s="360" t="s">
        <v>671</v>
      </c>
      <c r="D84" s="360" t="s">
        <v>191</v>
      </c>
      <c r="E84" s="363" t="s">
        <v>194</v>
      </c>
      <c r="F84" s="361">
        <v>6</v>
      </c>
      <c r="G84" s="361">
        <v>6</v>
      </c>
      <c r="H84" s="362">
        <v>1</v>
      </c>
      <c r="I84" s="362">
        <v>0.33333000000000002</v>
      </c>
      <c r="J84" s="362">
        <v>0</v>
      </c>
      <c r="K84" s="362">
        <v>0</v>
      </c>
      <c r="L84" s="362">
        <v>0.33333000000000002</v>
      </c>
    </row>
    <row r="85" spans="1:12" ht="9" customHeight="1" x14ac:dyDescent="0.25">
      <c r="A85" s="359"/>
      <c r="B85" s="360" t="s">
        <v>282</v>
      </c>
      <c r="C85" s="360" t="s">
        <v>672</v>
      </c>
      <c r="D85" s="360" t="s">
        <v>191</v>
      </c>
      <c r="E85" s="363" t="s">
        <v>63</v>
      </c>
      <c r="F85" s="361">
        <v>84</v>
      </c>
      <c r="G85" s="361">
        <v>82</v>
      </c>
      <c r="H85" s="362">
        <v>0.97619</v>
      </c>
      <c r="I85" s="362">
        <v>0.78049000000000002</v>
      </c>
      <c r="J85" s="362">
        <v>0.14634</v>
      </c>
      <c r="K85" s="362">
        <v>0.39023999999999998</v>
      </c>
      <c r="L85" s="362">
        <v>0.24390000000000001</v>
      </c>
    </row>
    <row r="86" spans="1:12" ht="9" customHeight="1" x14ac:dyDescent="0.25">
      <c r="A86" s="359"/>
      <c r="B86" s="360" t="s">
        <v>283</v>
      </c>
      <c r="C86" s="360" t="s">
        <v>648</v>
      </c>
      <c r="D86" s="360" t="s">
        <v>191</v>
      </c>
      <c r="E86" s="363" t="s">
        <v>63</v>
      </c>
      <c r="F86" s="361">
        <v>98</v>
      </c>
      <c r="G86" s="361">
        <v>86</v>
      </c>
      <c r="H86" s="362">
        <v>0.87755000000000005</v>
      </c>
      <c r="I86" s="362">
        <v>0.66278999999999999</v>
      </c>
      <c r="J86" s="362">
        <v>0.19767000000000001</v>
      </c>
      <c r="K86" s="362">
        <v>0.20930000000000001</v>
      </c>
      <c r="L86" s="362">
        <v>0.25580999999999998</v>
      </c>
    </row>
    <row r="87" spans="1:12" ht="9" customHeight="1" x14ac:dyDescent="0.25">
      <c r="A87" s="359"/>
      <c r="B87" s="360" t="s">
        <v>284</v>
      </c>
      <c r="C87" s="360" t="s">
        <v>673</v>
      </c>
      <c r="D87" s="360" t="s">
        <v>208</v>
      </c>
      <c r="E87" s="363" t="s">
        <v>63</v>
      </c>
      <c r="F87" s="361">
        <v>81</v>
      </c>
      <c r="G87" s="361">
        <v>77</v>
      </c>
      <c r="H87" s="362">
        <v>0.95062000000000002</v>
      </c>
      <c r="I87" s="362">
        <v>0.64934999999999998</v>
      </c>
      <c r="J87" s="362">
        <v>7.7920000000000003E-2</v>
      </c>
      <c r="K87" s="362">
        <v>0.23377000000000001</v>
      </c>
      <c r="L87" s="362">
        <v>0.33766000000000002</v>
      </c>
    </row>
    <row r="88" spans="1:12" ht="9" customHeight="1" x14ac:dyDescent="0.25">
      <c r="A88" s="359"/>
      <c r="B88" s="360" t="s">
        <v>285</v>
      </c>
      <c r="C88" s="360" t="s">
        <v>674</v>
      </c>
      <c r="D88" s="360" t="s">
        <v>191</v>
      </c>
      <c r="E88" s="363" t="s">
        <v>63</v>
      </c>
      <c r="F88" s="361">
        <v>109</v>
      </c>
      <c r="G88" s="361">
        <v>107</v>
      </c>
      <c r="H88" s="362">
        <v>0.98165000000000002</v>
      </c>
      <c r="I88" s="362">
        <v>0.73831999999999998</v>
      </c>
      <c r="J88" s="362">
        <v>0.14019000000000001</v>
      </c>
      <c r="K88" s="362">
        <v>0.27102999999999999</v>
      </c>
      <c r="L88" s="362">
        <v>0.3271</v>
      </c>
    </row>
    <row r="89" spans="1:12" ht="9" customHeight="1" x14ac:dyDescent="0.25">
      <c r="A89" s="359"/>
      <c r="B89" s="360" t="s">
        <v>286</v>
      </c>
      <c r="C89" s="360" t="s">
        <v>675</v>
      </c>
      <c r="D89" s="360" t="s">
        <v>208</v>
      </c>
      <c r="E89" s="363" t="s">
        <v>194</v>
      </c>
      <c r="F89" s="361">
        <v>18</v>
      </c>
      <c r="G89" s="361">
        <v>17</v>
      </c>
      <c r="H89" s="362">
        <v>0.94443999999999995</v>
      </c>
      <c r="I89" s="362">
        <v>0.64705999999999997</v>
      </c>
      <c r="J89" s="362">
        <v>0</v>
      </c>
      <c r="K89" s="362">
        <v>0.11765</v>
      </c>
      <c r="L89" s="362">
        <v>0.52941000000000005</v>
      </c>
    </row>
    <row r="90" spans="1:12" ht="9" customHeight="1" x14ac:dyDescent="0.25">
      <c r="A90" s="359" t="s">
        <v>287</v>
      </c>
      <c r="B90" s="360" t="s">
        <v>288</v>
      </c>
      <c r="C90" s="360" t="s">
        <v>676</v>
      </c>
      <c r="D90" s="360" t="s">
        <v>191</v>
      </c>
      <c r="E90" s="363" t="s">
        <v>63</v>
      </c>
      <c r="F90" s="361">
        <v>22</v>
      </c>
      <c r="G90" s="361">
        <v>19</v>
      </c>
      <c r="H90" s="362">
        <v>0.86363999999999996</v>
      </c>
      <c r="I90" s="362">
        <v>0.89473999999999998</v>
      </c>
      <c r="J90" s="362">
        <v>0.10526000000000001</v>
      </c>
      <c r="K90" s="362">
        <v>0.31579000000000002</v>
      </c>
      <c r="L90" s="362">
        <v>0.47367999999999999</v>
      </c>
    </row>
    <row r="91" spans="1:12" ht="9" customHeight="1" x14ac:dyDescent="0.25">
      <c r="A91" s="359" t="s">
        <v>289</v>
      </c>
      <c r="B91" s="360" t="s">
        <v>290</v>
      </c>
      <c r="C91" s="360" t="s">
        <v>677</v>
      </c>
      <c r="D91" s="360" t="s">
        <v>191</v>
      </c>
      <c r="E91" s="363" t="s">
        <v>63</v>
      </c>
      <c r="F91" s="361">
        <v>24</v>
      </c>
      <c r="G91" s="361">
        <v>24</v>
      </c>
      <c r="H91" s="362">
        <v>1</v>
      </c>
      <c r="I91" s="362">
        <v>0.79166999999999998</v>
      </c>
      <c r="J91" s="362">
        <v>8.3330000000000001E-2</v>
      </c>
      <c r="K91" s="362">
        <v>0.41666999999999998</v>
      </c>
      <c r="L91" s="362">
        <v>0.29166999999999998</v>
      </c>
    </row>
    <row r="92" spans="1:12" ht="9" customHeight="1" x14ac:dyDescent="0.25">
      <c r="A92" s="359"/>
      <c r="B92" s="360"/>
      <c r="C92" s="360"/>
      <c r="D92" s="360"/>
      <c r="E92" s="363" t="s">
        <v>194</v>
      </c>
      <c r="F92" s="361">
        <v>2</v>
      </c>
      <c r="G92" s="361">
        <v>0</v>
      </c>
      <c r="H92" s="362">
        <v>0</v>
      </c>
      <c r="I92" s="362">
        <v>0</v>
      </c>
      <c r="J92" s="362">
        <v>0</v>
      </c>
      <c r="K92" s="362">
        <v>0</v>
      </c>
      <c r="L92" s="362">
        <v>0</v>
      </c>
    </row>
    <row r="93" spans="1:12" ht="9" customHeight="1" x14ac:dyDescent="0.25">
      <c r="A93" s="359" t="s">
        <v>291</v>
      </c>
      <c r="B93" s="360" t="s">
        <v>292</v>
      </c>
      <c r="C93" s="360" t="s">
        <v>678</v>
      </c>
      <c r="D93" s="360" t="s">
        <v>191</v>
      </c>
      <c r="E93" s="363" t="s">
        <v>63</v>
      </c>
      <c r="F93" s="361">
        <v>35</v>
      </c>
      <c r="G93" s="361">
        <v>32</v>
      </c>
      <c r="H93" s="362">
        <v>0.91429000000000005</v>
      </c>
      <c r="I93" s="362">
        <v>0.6875</v>
      </c>
      <c r="J93" s="362">
        <v>0.125</v>
      </c>
      <c r="K93" s="362">
        <v>0.21875</v>
      </c>
      <c r="L93" s="362">
        <v>0.34375</v>
      </c>
    </row>
    <row r="94" spans="1:12" ht="9" customHeight="1" x14ac:dyDescent="0.25">
      <c r="A94" s="359" t="s">
        <v>293</v>
      </c>
      <c r="B94" s="360" t="s">
        <v>294</v>
      </c>
      <c r="C94" s="360" t="s">
        <v>679</v>
      </c>
      <c r="D94" s="360" t="s">
        <v>191</v>
      </c>
      <c r="E94" s="363" t="s">
        <v>63</v>
      </c>
      <c r="F94" s="361">
        <v>26</v>
      </c>
      <c r="G94" s="361">
        <v>25</v>
      </c>
      <c r="H94" s="362">
        <v>0.96153999999999995</v>
      </c>
      <c r="I94" s="362">
        <v>0.6</v>
      </c>
      <c r="J94" s="362">
        <v>0.2</v>
      </c>
      <c r="K94" s="362">
        <v>0.12</v>
      </c>
      <c r="L94" s="362">
        <v>0.28000000000000003</v>
      </c>
    </row>
    <row r="95" spans="1:12" ht="9" customHeight="1" x14ac:dyDescent="0.25">
      <c r="A95" s="359" t="s">
        <v>295</v>
      </c>
      <c r="B95" s="360" t="s">
        <v>296</v>
      </c>
      <c r="C95" s="360" t="s">
        <v>680</v>
      </c>
      <c r="D95" s="360" t="s">
        <v>191</v>
      </c>
      <c r="E95" s="363" t="s">
        <v>63</v>
      </c>
      <c r="F95" s="361">
        <v>57</v>
      </c>
      <c r="G95" s="361">
        <v>52</v>
      </c>
      <c r="H95" s="362">
        <v>0.91227999999999998</v>
      </c>
      <c r="I95" s="362">
        <v>0.67308000000000001</v>
      </c>
      <c r="J95" s="362">
        <v>0.26923000000000002</v>
      </c>
      <c r="K95" s="362">
        <v>0.17308000000000001</v>
      </c>
      <c r="L95" s="362">
        <v>0.23077</v>
      </c>
    </row>
    <row r="96" spans="1:12" ht="9" customHeight="1" x14ac:dyDescent="0.25">
      <c r="A96" s="359"/>
      <c r="B96" s="360"/>
      <c r="C96" s="360"/>
      <c r="D96" s="360"/>
      <c r="E96" s="363" t="s">
        <v>194</v>
      </c>
      <c r="F96" s="361">
        <v>15</v>
      </c>
      <c r="G96" s="361">
        <v>15</v>
      </c>
      <c r="H96" s="362">
        <v>1</v>
      </c>
      <c r="I96" s="362">
        <v>0.4</v>
      </c>
      <c r="J96" s="362">
        <v>0</v>
      </c>
      <c r="K96" s="362">
        <v>0</v>
      </c>
      <c r="L96" s="362">
        <v>0.4</v>
      </c>
    </row>
    <row r="97" spans="1:12" ht="9" customHeight="1" x14ac:dyDescent="0.25">
      <c r="A97" s="359"/>
      <c r="B97" s="360" t="s">
        <v>297</v>
      </c>
      <c r="C97" s="360" t="s">
        <v>681</v>
      </c>
      <c r="D97" s="360" t="s">
        <v>208</v>
      </c>
      <c r="E97" s="363" t="s">
        <v>63</v>
      </c>
      <c r="F97" s="361">
        <v>42</v>
      </c>
      <c r="G97" s="361">
        <v>42</v>
      </c>
      <c r="H97" s="362">
        <v>1</v>
      </c>
      <c r="I97" s="362">
        <v>0.61904999999999999</v>
      </c>
      <c r="J97" s="362">
        <v>0.11905</v>
      </c>
      <c r="K97" s="362">
        <v>0.23810000000000001</v>
      </c>
      <c r="L97" s="362">
        <v>0.26190000000000002</v>
      </c>
    </row>
    <row r="98" spans="1:12" ht="9" customHeight="1" x14ac:dyDescent="0.25">
      <c r="A98" s="359" t="s">
        <v>298</v>
      </c>
      <c r="B98" s="360" t="s">
        <v>299</v>
      </c>
      <c r="C98" s="360" t="s">
        <v>682</v>
      </c>
      <c r="D98" s="360" t="s">
        <v>191</v>
      </c>
      <c r="E98" s="363" t="s">
        <v>63</v>
      </c>
      <c r="F98" s="361">
        <v>35</v>
      </c>
      <c r="G98" s="361">
        <v>32</v>
      </c>
      <c r="H98" s="362">
        <v>0.91429000000000005</v>
      </c>
      <c r="I98" s="362">
        <v>0.5</v>
      </c>
      <c r="J98" s="362">
        <v>9.375E-2</v>
      </c>
      <c r="K98" s="362">
        <v>0.1875</v>
      </c>
      <c r="L98" s="362">
        <v>0.21875</v>
      </c>
    </row>
    <row r="99" spans="1:12" ht="9" customHeight="1" x14ac:dyDescent="0.25">
      <c r="A99" s="359"/>
      <c r="B99" s="360" t="s">
        <v>300</v>
      </c>
      <c r="C99" s="360" t="s">
        <v>683</v>
      </c>
      <c r="D99" s="360" t="s">
        <v>208</v>
      </c>
      <c r="E99" s="363" t="s">
        <v>63</v>
      </c>
      <c r="F99" s="361">
        <v>20</v>
      </c>
      <c r="G99" s="361">
        <v>20</v>
      </c>
      <c r="H99" s="362">
        <v>1</v>
      </c>
      <c r="I99" s="362">
        <v>0.5</v>
      </c>
      <c r="J99" s="362">
        <v>0.1</v>
      </c>
      <c r="K99" s="362">
        <v>0.2</v>
      </c>
      <c r="L99" s="362">
        <v>0.2</v>
      </c>
    </row>
    <row r="100" spans="1:12" ht="9" customHeight="1" x14ac:dyDescent="0.25">
      <c r="A100" s="359" t="s">
        <v>301</v>
      </c>
      <c r="B100" s="360" t="s">
        <v>302</v>
      </c>
      <c r="C100" s="360" t="s">
        <v>684</v>
      </c>
      <c r="D100" s="360" t="s">
        <v>191</v>
      </c>
      <c r="E100" s="363" t="s">
        <v>63</v>
      </c>
      <c r="F100" s="361">
        <v>32</v>
      </c>
      <c r="G100" s="361">
        <v>32</v>
      </c>
      <c r="H100" s="362">
        <v>1</v>
      </c>
      <c r="I100" s="362">
        <v>0.65625</v>
      </c>
      <c r="J100" s="362">
        <v>0.15625</v>
      </c>
      <c r="K100" s="362">
        <v>9.375E-2</v>
      </c>
      <c r="L100" s="362">
        <v>0.40625</v>
      </c>
    </row>
    <row r="101" spans="1:12" ht="9" customHeight="1" x14ac:dyDescent="0.25">
      <c r="A101" s="359" t="s">
        <v>303</v>
      </c>
      <c r="B101" s="360" t="s">
        <v>304</v>
      </c>
      <c r="C101" s="360" t="s">
        <v>677</v>
      </c>
      <c r="D101" s="360" t="s">
        <v>191</v>
      </c>
      <c r="E101" s="363" t="s">
        <v>63</v>
      </c>
      <c r="F101" s="361">
        <v>41</v>
      </c>
      <c r="G101" s="361">
        <v>39</v>
      </c>
      <c r="H101" s="362">
        <v>0.95121999999999995</v>
      </c>
      <c r="I101" s="362">
        <v>0.79486999999999997</v>
      </c>
      <c r="J101" s="362">
        <v>0.23077</v>
      </c>
      <c r="K101" s="362">
        <v>0.33333000000000002</v>
      </c>
      <c r="L101" s="362">
        <v>0.23077</v>
      </c>
    </row>
    <row r="102" spans="1:12" ht="9" customHeight="1" x14ac:dyDescent="0.25">
      <c r="A102" s="359" t="s">
        <v>305</v>
      </c>
      <c r="B102" s="360" t="s">
        <v>306</v>
      </c>
      <c r="C102" s="360" t="s">
        <v>685</v>
      </c>
      <c r="D102" s="360" t="s">
        <v>208</v>
      </c>
      <c r="E102" s="363" t="s">
        <v>63</v>
      </c>
      <c r="F102" s="361">
        <v>13</v>
      </c>
      <c r="G102" s="361">
        <v>11</v>
      </c>
      <c r="H102" s="362">
        <v>0.84614999999999996</v>
      </c>
      <c r="I102" s="362">
        <v>0.36364000000000002</v>
      </c>
      <c r="J102" s="362">
        <v>0</v>
      </c>
      <c r="K102" s="362">
        <v>9.0910000000000005E-2</v>
      </c>
      <c r="L102" s="362">
        <v>0.27272999999999997</v>
      </c>
    </row>
    <row r="103" spans="1:12" ht="9" customHeight="1" x14ac:dyDescent="0.25">
      <c r="A103" s="359" t="s">
        <v>307</v>
      </c>
      <c r="B103" s="360" t="s">
        <v>308</v>
      </c>
      <c r="C103" s="360" t="s">
        <v>686</v>
      </c>
      <c r="D103" s="360" t="s">
        <v>191</v>
      </c>
      <c r="E103" s="363" t="s">
        <v>63</v>
      </c>
      <c r="F103" s="361">
        <v>18</v>
      </c>
      <c r="G103" s="361">
        <v>17</v>
      </c>
      <c r="H103" s="362">
        <v>0.94443999999999995</v>
      </c>
      <c r="I103" s="362">
        <v>0.88234999999999997</v>
      </c>
      <c r="J103" s="362">
        <v>0.11765</v>
      </c>
      <c r="K103" s="362">
        <v>0.35293999999999998</v>
      </c>
      <c r="L103" s="362">
        <v>0.41176000000000001</v>
      </c>
    </row>
    <row r="104" spans="1:12" ht="9" customHeight="1" x14ac:dyDescent="0.25">
      <c r="A104" s="359" t="s">
        <v>309</v>
      </c>
      <c r="B104" s="360" t="s">
        <v>310</v>
      </c>
      <c r="C104" s="360" t="s">
        <v>687</v>
      </c>
      <c r="D104" s="360" t="s">
        <v>191</v>
      </c>
      <c r="E104" s="363" t="s">
        <v>63</v>
      </c>
      <c r="F104" s="361">
        <v>8</v>
      </c>
      <c r="G104" s="361">
        <v>8</v>
      </c>
      <c r="H104" s="362">
        <v>1</v>
      </c>
      <c r="I104" s="366">
        <v>0.625</v>
      </c>
      <c r="J104" s="366">
        <v>0.25</v>
      </c>
      <c r="K104" s="366">
        <v>0.125</v>
      </c>
      <c r="L104" s="366">
        <v>0.25</v>
      </c>
    </row>
    <row r="105" spans="1:12" ht="9" customHeight="1" x14ac:dyDescent="0.25">
      <c r="A105" s="359"/>
      <c r="B105" s="360"/>
      <c r="C105" s="360"/>
      <c r="D105" s="360"/>
      <c r="E105" s="363" t="s">
        <v>194</v>
      </c>
      <c r="F105" s="361">
        <v>4</v>
      </c>
      <c r="G105" s="361">
        <v>4</v>
      </c>
      <c r="H105" s="362">
        <v>1</v>
      </c>
      <c r="I105" s="362">
        <v>0.25</v>
      </c>
      <c r="J105" s="362">
        <v>0</v>
      </c>
      <c r="K105" s="362">
        <v>0</v>
      </c>
      <c r="L105" s="362">
        <v>0.25</v>
      </c>
    </row>
    <row r="106" spans="1:12" ht="9" customHeight="1" x14ac:dyDescent="0.25">
      <c r="A106" s="359" t="s">
        <v>311</v>
      </c>
      <c r="B106" s="360" t="s">
        <v>312</v>
      </c>
      <c r="C106" s="360" t="s">
        <v>688</v>
      </c>
      <c r="D106" s="360" t="s">
        <v>191</v>
      </c>
      <c r="E106" s="363" t="s">
        <v>63</v>
      </c>
      <c r="F106" s="361">
        <v>26</v>
      </c>
      <c r="G106" s="361">
        <v>20</v>
      </c>
      <c r="H106" s="362">
        <v>0.76922999999999997</v>
      </c>
      <c r="I106" s="362">
        <v>0.6</v>
      </c>
      <c r="J106" s="362">
        <v>0.05</v>
      </c>
      <c r="K106" s="362">
        <v>0.2</v>
      </c>
      <c r="L106" s="362">
        <v>0.35</v>
      </c>
    </row>
    <row r="107" spans="1:12" ht="9" customHeight="1" x14ac:dyDescent="0.25">
      <c r="A107" s="359"/>
      <c r="B107" s="360" t="s">
        <v>313</v>
      </c>
      <c r="C107" s="360" t="s">
        <v>689</v>
      </c>
      <c r="D107" s="360" t="s">
        <v>208</v>
      </c>
      <c r="E107" s="363" t="s">
        <v>63</v>
      </c>
      <c r="F107" s="361">
        <v>15</v>
      </c>
      <c r="G107" s="361">
        <v>15</v>
      </c>
      <c r="H107" s="362">
        <v>1</v>
      </c>
      <c r="I107" s="362">
        <v>0.6</v>
      </c>
      <c r="J107" s="362">
        <v>0.13333</v>
      </c>
      <c r="K107" s="362">
        <v>6.6669999999999993E-2</v>
      </c>
      <c r="L107" s="362">
        <v>0.4</v>
      </c>
    </row>
    <row r="108" spans="1:12" ht="9" customHeight="1" x14ac:dyDescent="0.25">
      <c r="A108" s="359" t="s">
        <v>314</v>
      </c>
      <c r="B108" s="360" t="s">
        <v>315</v>
      </c>
      <c r="C108" s="360" t="s">
        <v>690</v>
      </c>
      <c r="D108" s="360" t="s">
        <v>191</v>
      </c>
      <c r="E108" s="363" t="s">
        <v>63</v>
      </c>
      <c r="F108" s="361">
        <v>34</v>
      </c>
      <c r="G108" s="361">
        <v>29</v>
      </c>
      <c r="H108" s="362">
        <v>0.85294000000000003</v>
      </c>
      <c r="I108" s="362">
        <v>0.51724000000000003</v>
      </c>
      <c r="J108" s="362">
        <v>3.4479999999999997E-2</v>
      </c>
      <c r="K108" s="362">
        <v>0.2069</v>
      </c>
      <c r="L108" s="362">
        <v>0.27585999999999999</v>
      </c>
    </row>
    <row r="109" spans="1:12" ht="9" customHeight="1" x14ac:dyDescent="0.25">
      <c r="A109" s="359" t="s">
        <v>316</v>
      </c>
      <c r="B109" s="360" t="s">
        <v>317</v>
      </c>
      <c r="C109" s="360" t="s">
        <v>691</v>
      </c>
      <c r="D109" s="360" t="s">
        <v>191</v>
      </c>
      <c r="E109" s="363" t="s">
        <v>63</v>
      </c>
      <c r="F109" s="361">
        <v>83</v>
      </c>
      <c r="G109" s="361">
        <v>83</v>
      </c>
      <c r="H109" s="362">
        <v>1</v>
      </c>
      <c r="I109" s="362">
        <v>0.73494000000000004</v>
      </c>
      <c r="J109" s="362">
        <v>0.20482</v>
      </c>
      <c r="K109" s="362">
        <v>0.19277</v>
      </c>
      <c r="L109" s="362">
        <v>0.33734999999999998</v>
      </c>
    </row>
    <row r="110" spans="1:12" ht="9" customHeight="1" x14ac:dyDescent="0.25">
      <c r="A110" s="359"/>
      <c r="B110" s="360" t="s">
        <v>318</v>
      </c>
      <c r="C110" s="360" t="s">
        <v>692</v>
      </c>
      <c r="D110" s="360" t="s">
        <v>191</v>
      </c>
      <c r="E110" s="363" t="s">
        <v>194</v>
      </c>
      <c r="F110" s="361">
        <v>20</v>
      </c>
      <c r="G110" s="361">
        <v>20</v>
      </c>
      <c r="H110" s="362">
        <v>1</v>
      </c>
      <c r="I110" s="362">
        <v>0.6</v>
      </c>
      <c r="J110" s="362">
        <v>0</v>
      </c>
      <c r="K110" s="362">
        <v>0.05</v>
      </c>
      <c r="L110" s="362">
        <v>0.55000000000000004</v>
      </c>
    </row>
    <row r="111" spans="1:12" ht="9" customHeight="1" x14ac:dyDescent="0.25">
      <c r="A111" s="359"/>
      <c r="B111" s="360" t="s">
        <v>319</v>
      </c>
      <c r="C111" s="360" t="s">
        <v>693</v>
      </c>
      <c r="D111" s="360" t="s">
        <v>208</v>
      </c>
      <c r="E111" s="363" t="s">
        <v>63</v>
      </c>
      <c r="F111" s="361">
        <v>57</v>
      </c>
      <c r="G111" s="361">
        <v>57</v>
      </c>
      <c r="H111" s="362">
        <v>1</v>
      </c>
      <c r="I111" s="362">
        <v>0.78947000000000001</v>
      </c>
      <c r="J111" s="362">
        <v>0.15789</v>
      </c>
      <c r="K111" s="362">
        <v>0.35088000000000003</v>
      </c>
      <c r="L111" s="362">
        <v>0.28070000000000001</v>
      </c>
    </row>
    <row r="112" spans="1:12" ht="9" customHeight="1" x14ac:dyDescent="0.25">
      <c r="A112" s="359"/>
      <c r="B112" s="360"/>
      <c r="C112" s="360"/>
      <c r="D112" s="360"/>
      <c r="E112" s="363" t="s">
        <v>194</v>
      </c>
      <c r="F112" s="361">
        <v>9</v>
      </c>
      <c r="G112" s="361">
        <v>9</v>
      </c>
      <c r="H112" s="362">
        <v>1</v>
      </c>
      <c r="I112" s="362">
        <v>0.44444</v>
      </c>
      <c r="J112" s="362">
        <v>0</v>
      </c>
      <c r="K112" s="362">
        <v>0.33333000000000002</v>
      </c>
      <c r="L112" s="362">
        <v>0.11111</v>
      </c>
    </row>
    <row r="113" spans="1:12" ht="9" customHeight="1" x14ac:dyDescent="0.25">
      <c r="A113" s="359"/>
      <c r="B113" s="360" t="s">
        <v>320</v>
      </c>
      <c r="C113" s="360" t="s">
        <v>694</v>
      </c>
      <c r="D113" s="360" t="s">
        <v>191</v>
      </c>
      <c r="E113" s="363" t="s">
        <v>63</v>
      </c>
      <c r="F113" s="361">
        <v>42</v>
      </c>
      <c r="G113" s="361">
        <v>39</v>
      </c>
      <c r="H113" s="362">
        <v>0.92857000000000001</v>
      </c>
      <c r="I113" s="362">
        <v>0.79486999999999997</v>
      </c>
      <c r="J113" s="362">
        <v>0.20513000000000001</v>
      </c>
      <c r="K113" s="362">
        <v>0.33333000000000002</v>
      </c>
      <c r="L113" s="362">
        <v>0.25641000000000003</v>
      </c>
    </row>
    <row r="114" spans="1:12" ht="9" customHeight="1" x14ac:dyDescent="0.25">
      <c r="A114" s="359" t="s">
        <v>321</v>
      </c>
      <c r="B114" s="360" t="s">
        <v>322</v>
      </c>
      <c r="C114" s="360" t="s">
        <v>695</v>
      </c>
      <c r="D114" s="360" t="s">
        <v>191</v>
      </c>
      <c r="E114" s="363" t="s">
        <v>63</v>
      </c>
      <c r="F114" s="361">
        <v>53</v>
      </c>
      <c r="G114" s="361">
        <v>50</v>
      </c>
      <c r="H114" s="362">
        <v>0.94340000000000002</v>
      </c>
      <c r="I114" s="362">
        <v>0.72</v>
      </c>
      <c r="J114" s="362">
        <v>0.14000000000000001</v>
      </c>
      <c r="K114" s="362">
        <v>0.28000000000000003</v>
      </c>
      <c r="L114" s="362">
        <v>0.3</v>
      </c>
    </row>
    <row r="115" spans="1:12" ht="9" customHeight="1" x14ac:dyDescent="0.25">
      <c r="A115" s="359" t="s">
        <v>323</v>
      </c>
      <c r="B115" s="360" t="s">
        <v>324</v>
      </c>
      <c r="C115" s="360" t="s">
        <v>656</v>
      </c>
      <c r="D115" s="360" t="s">
        <v>191</v>
      </c>
      <c r="E115" s="363" t="s">
        <v>63</v>
      </c>
      <c r="F115" s="361">
        <v>36</v>
      </c>
      <c r="G115" s="361">
        <v>34</v>
      </c>
      <c r="H115" s="362">
        <v>0.94443999999999995</v>
      </c>
      <c r="I115" s="362">
        <v>0.76471</v>
      </c>
      <c r="J115" s="362">
        <v>0.26471</v>
      </c>
      <c r="K115" s="362">
        <v>0.14706</v>
      </c>
      <c r="L115" s="362">
        <v>0.35293999999999998</v>
      </c>
    </row>
    <row r="116" spans="1:12" ht="9" customHeight="1" x14ac:dyDescent="0.25">
      <c r="A116" s="359" t="s">
        <v>325</v>
      </c>
      <c r="B116" s="360" t="s">
        <v>326</v>
      </c>
      <c r="C116" s="360" t="s">
        <v>696</v>
      </c>
      <c r="D116" s="360" t="s">
        <v>191</v>
      </c>
      <c r="E116" s="363" t="s">
        <v>63</v>
      </c>
      <c r="F116" s="361">
        <v>46</v>
      </c>
      <c r="G116" s="361">
        <v>43</v>
      </c>
      <c r="H116" s="362">
        <v>0.93478000000000006</v>
      </c>
      <c r="I116" s="362">
        <v>0.69767000000000001</v>
      </c>
      <c r="J116" s="362">
        <v>0.16278999999999999</v>
      </c>
      <c r="K116" s="362">
        <v>0.18604999999999999</v>
      </c>
      <c r="L116" s="362">
        <v>0.34883999999999998</v>
      </c>
    </row>
    <row r="117" spans="1:12" ht="9" customHeight="1" x14ac:dyDescent="0.25">
      <c r="A117" s="359"/>
      <c r="B117" s="360"/>
      <c r="C117" s="360"/>
      <c r="D117" s="360"/>
      <c r="E117" s="363" t="s">
        <v>194</v>
      </c>
      <c r="F117" s="361">
        <v>9</v>
      </c>
      <c r="G117" s="361">
        <v>3</v>
      </c>
      <c r="H117" s="362">
        <v>0.33333000000000002</v>
      </c>
      <c r="I117" s="362">
        <v>0.66666999999999998</v>
      </c>
      <c r="J117" s="362">
        <v>0</v>
      </c>
      <c r="K117" s="362">
        <v>0</v>
      </c>
      <c r="L117" s="362">
        <v>0.66666999999999998</v>
      </c>
    </row>
    <row r="118" spans="1:12" ht="9" customHeight="1" x14ac:dyDescent="0.25">
      <c r="A118" s="479" t="s">
        <v>84</v>
      </c>
      <c r="B118" s="367"/>
      <c r="C118" s="367"/>
      <c r="D118" s="370"/>
      <c r="E118" s="371" t="s">
        <v>63</v>
      </c>
      <c r="F118" s="368">
        <v>1274</v>
      </c>
      <c r="G118" s="368">
        <v>1201</v>
      </c>
      <c r="H118" s="369">
        <v>0.94269999999999998</v>
      </c>
      <c r="I118" s="369">
        <v>0.70358034999999997</v>
      </c>
      <c r="J118" s="369">
        <v>0.16486261399999999</v>
      </c>
      <c r="K118" s="369">
        <v>0.24479600300000001</v>
      </c>
      <c r="L118" s="369">
        <v>0.29392173199999999</v>
      </c>
    </row>
    <row r="119" spans="1:12" ht="9" customHeight="1" x14ac:dyDescent="0.25">
      <c r="A119" s="479"/>
      <c r="B119" s="367"/>
      <c r="C119" s="367"/>
      <c r="D119" s="370"/>
      <c r="E119" s="371" t="s">
        <v>194</v>
      </c>
      <c r="F119" s="368">
        <v>129</v>
      </c>
      <c r="G119" s="368">
        <v>115</v>
      </c>
      <c r="H119" s="369">
        <v>0.89147299999999996</v>
      </c>
      <c r="I119" s="369">
        <v>0.495652174</v>
      </c>
      <c r="J119" s="369">
        <v>0</v>
      </c>
      <c r="K119" s="369">
        <v>5.2173913000000002E-2</v>
      </c>
      <c r="L119" s="369">
        <v>0.44347826099999998</v>
      </c>
    </row>
    <row r="120" spans="1:12" ht="9" customHeight="1" x14ac:dyDescent="0.25">
      <c r="A120" s="479"/>
      <c r="B120" s="355"/>
      <c r="C120" s="355"/>
      <c r="D120" s="355"/>
      <c r="E120" s="364"/>
      <c r="F120" s="356">
        <v>1403</v>
      </c>
      <c r="G120" s="356">
        <v>1316</v>
      </c>
      <c r="H120" s="357">
        <v>0.93798999999999999</v>
      </c>
      <c r="I120" s="357">
        <v>0.68540999999999996</v>
      </c>
      <c r="J120" s="357">
        <v>0.15045600000000001</v>
      </c>
      <c r="K120" s="357">
        <v>0.227964</v>
      </c>
      <c r="L120" s="357">
        <v>0.30699100000000001</v>
      </c>
    </row>
    <row r="121" spans="1:12" s="281" customFormat="1" x14ac:dyDescent="0.25">
      <c r="A121" s="277"/>
      <c r="B121" s="277"/>
      <c r="C121" s="277"/>
      <c r="D121" s="277"/>
      <c r="E121" s="278"/>
      <c r="F121" s="279"/>
      <c r="G121" s="279"/>
      <c r="H121" s="280"/>
      <c r="I121" s="280"/>
      <c r="J121" s="280"/>
      <c r="K121" s="280"/>
      <c r="L121" s="280"/>
    </row>
    <row r="122" spans="1:12" s="281" customFormat="1" x14ac:dyDescent="0.25">
      <c r="A122" s="277"/>
      <c r="B122" s="277"/>
      <c r="C122" s="277"/>
      <c r="D122" s="277"/>
      <c r="E122" s="278"/>
      <c r="F122" s="279"/>
      <c r="G122" s="279"/>
      <c r="H122" s="280"/>
      <c r="I122" s="280"/>
      <c r="J122" s="280"/>
      <c r="K122" s="280"/>
      <c r="L122" s="280"/>
    </row>
    <row r="123" spans="1:12" s="281" customFormat="1" x14ac:dyDescent="0.25">
      <c r="A123" s="277"/>
      <c r="B123" s="277"/>
      <c r="C123" s="277"/>
      <c r="D123" s="277"/>
      <c r="E123" s="278"/>
      <c r="F123" s="279"/>
      <c r="G123" s="279"/>
      <c r="H123" s="280"/>
      <c r="I123" s="280"/>
      <c r="J123" s="280"/>
      <c r="K123" s="280"/>
      <c r="L123" s="280"/>
    </row>
    <row r="124" spans="1:12" s="281" customFormat="1" x14ac:dyDescent="0.25">
      <c r="A124" s="277"/>
      <c r="B124" s="277"/>
      <c r="C124" s="277"/>
      <c r="D124" s="277"/>
      <c r="E124" s="278"/>
      <c r="F124" s="279"/>
      <c r="G124" s="279"/>
      <c r="H124" s="280"/>
      <c r="I124" s="280"/>
      <c r="J124" s="280"/>
      <c r="K124" s="280"/>
      <c r="L124" s="280"/>
    </row>
    <row r="125" spans="1:12" s="281" customFormat="1" x14ac:dyDescent="0.25">
      <c r="A125" s="277"/>
      <c r="B125" s="277"/>
      <c r="C125" s="277"/>
      <c r="D125" s="277"/>
      <c r="E125" s="278"/>
      <c r="F125" s="279"/>
      <c r="G125" s="279"/>
      <c r="H125" s="280"/>
      <c r="I125" s="280"/>
      <c r="J125" s="280"/>
      <c r="K125" s="280"/>
      <c r="L125" s="280"/>
    </row>
    <row r="126" spans="1:12" s="281" customFormat="1" x14ac:dyDescent="0.25">
      <c r="A126" s="277"/>
      <c r="B126" s="277"/>
      <c r="C126" s="277"/>
      <c r="D126" s="277"/>
      <c r="E126" s="278"/>
      <c r="F126" s="279"/>
      <c r="G126" s="279"/>
      <c r="H126" s="280"/>
      <c r="I126" s="280"/>
      <c r="J126" s="280"/>
      <c r="K126" s="280"/>
      <c r="L126" s="280"/>
    </row>
    <row r="127" spans="1:12" ht="21" x14ac:dyDescent="0.25">
      <c r="A127" s="276" t="s">
        <v>572</v>
      </c>
    </row>
    <row r="128" spans="1:12" x14ac:dyDescent="0.25">
      <c r="A128" s="301" t="s">
        <v>607</v>
      </c>
    </row>
    <row r="129" spans="1:12" ht="15" customHeight="1" x14ac:dyDescent="0.25">
      <c r="A129" s="372"/>
      <c r="B129" s="373"/>
      <c r="C129" s="373"/>
      <c r="D129" s="373"/>
      <c r="E129" s="379"/>
      <c r="F129" s="374"/>
      <c r="G129" s="374"/>
      <c r="H129" s="374"/>
      <c r="I129" s="478" t="s">
        <v>105</v>
      </c>
      <c r="J129" s="478"/>
      <c r="K129" s="478"/>
      <c r="L129" s="478"/>
    </row>
    <row r="130" spans="1:12" ht="22.5" x14ac:dyDescent="0.25">
      <c r="A130" s="375" t="s">
        <v>182</v>
      </c>
      <c r="B130" s="375" t="s">
        <v>183</v>
      </c>
      <c r="C130" s="375" t="s">
        <v>184</v>
      </c>
      <c r="D130" s="375"/>
      <c r="E130" s="386" t="s">
        <v>0</v>
      </c>
      <c r="F130" s="386" t="s">
        <v>185</v>
      </c>
      <c r="G130" s="386" t="s">
        <v>3</v>
      </c>
      <c r="H130" s="386" t="s">
        <v>4</v>
      </c>
      <c r="I130" s="386" t="s">
        <v>64</v>
      </c>
      <c r="J130" s="386" t="s">
        <v>186</v>
      </c>
      <c r="K130" s="386" t="s">
        <v>187</v>
      </c>
      <c r="L130" s="386" t="s">
        <v>188</v>
      </c>
    </row>
    <row r="131" spans="1:12" ht="10.5" customHeight="1" x14ac:dyDescent="0.25">
      <c r="A131" s="380" t="s">
        <v>327</v>
      </c>
      <c r="B131" s="381" t="s">
        <v>328</v>
      </c>
      <c r="C131" s="381" t="s">
        <v>697</v>
      </c>
      <c r="D131" s="381" t="s">
        <v>191</v>
      </c>
      <c r="E131" s="384" t="s">
        <v>63</v>
      </c>
      <c r="F131" s="382">
        <v>44</v>
      </c>
      <c r="G131" s="382">
        <v>40</v>
      </c>
      <c r="H131" s="383">
        <v>0.90908999999999995</v>
      </c>
      <c r="I131" s="383">
        <v>0.82499999999999996</v>
      </c>
      <c r="J131" s="383">
        <v>7.4999999999999997E-2</v>
      </c>
      <c r="K131" s="383">
        <v>0.3</v>
      </c>
      <c r="L131" s="383">
        <v>0.45</v>
      </c>
    </row>
    <row r="132" spans="1:12" ht="10.5" customHeight="1" x14ac:dyDescent="0.25">
      <c r="A132" s="380" t="s">
        <v>329</v>
      </c>
      <c r="B132" s="381" t="s">
        <v>330</v>
      </c>
      <c r="C132" s="381" t="s">
        <v>698</v>
      </c>
      <c r="D132" s="381" t="s">
        <v>208</v>
      </c>
      <c r="E132" s="384" t="s">
        <v>63</v>
      </c>
      <c r="F132" s="382">
        <v>60</v>
      </c>
      <c r="G132" s="382">
        <v>57</v>
      </c>
      <c r="H132" s="383">
        <v>0.95</v>
      </c>
      <c r="I132" s="383">
        <v>0.64912000000000003</v>
      </c>
      <c r="J132" s="383">
        <v>0.10526000000000001</v>
      </c>
      <c r="K132" s="383">
        <v>0.21052999999999999</v>
      </c>
      <c r="L132" s="383">
        <v>0.33333000000000002</v>
      </c>
    </row>
    <row r="133" spans="1:12" ht="10.5" customHeight="1" x14ac:dyDescent="0.25">
      <c r="A133" s="380"/>
      <c r="B133" s="381" t="s">
        <v>331</v>
      </c>
      <c r="C133" s="381" t="s">
        <v>699</v>
      </c>
      <c r="D133" s="381" t="s">
        <v>191</v>
      </c>
      <c r="E133" s="384" t="s">
        <v>63</v>
      </c>
      <c r="F133" s="382">
        <v>62</v>
      </c>
      <c r="G133" s="382">
        <v>57</v>
      </c>
      <c r="H133" s="383">
        <v>0.91935</v>
      </c>
      <c r="I133" s="383">
        <v>0.66666999999999998</v>
      </c>
      <c r="J133" s="383">
        <v>0.17544000000000001</v>
      </c>
      <c r="K133" s="383">
        <v>0.19298000000000001</v>
      </c>
      <c r="L133" s="383">
        <v>0.29825000000000002</v>
      </c>
    </row>
    <row r="134" spans="1:12" ht="10.5" customHeight="1" x14ac:dyDescent="0.25">
      <c r="A134" s="380" t="s">
        <v>332</v>
      </c>
      <c r="B134" s="381" t="s">
        <v>333</v>
      </c>
      <c r="C134" s="381" t="s">
        <v>700</v>
      </c>
      <c r="D134" s="381" t="s">
        <v>191</v>
      </c>
      <c r="E134" s="384" t="s">
        <v>63</v>
      </c>
      <c r="F134" s="382">
        <v>16</v>
      </c>
      <c r="G134" s="382">
        <v>16</v>
      </c>
      <c r="H134" s="383">
        <v>1</v>
      </c>
      <c r="I134" s="383">
        <v>0.6875</v>
      </c>
      <c r="J134" s="383">
        <v>0.1875</v>
      </c>
      <c r="K134" s="383">
        <v>0.3125</v>
      </c>
      <c r="L134" s="383">
        <v>0.1875</v>
      </c>
    </row>
    <row r="135" spans="1:12" ht="10.5" customHeight="1" x14ac:dyDescent="0.25">
      <c r="A135" s="380" t="s">
        <v>334</v>
      </c>
      <c r="B135" s="381" t="s">
        <v>335</v>
      </c>
      <c r="C135" s="381" t="s">
        <v>701</v>
      </c>
      <c r="D135" s="381" t="s">
        <v>191</v>
      </c>
      <c r="E135" s="384" t="s">
        <v>194</v>
      </c>
      <c r="F135" s="382">
        <v>18</v>
      </c>
      <c r="G135" s="382">
        <v>13</v>
      </c>
      <c r="H135" s="383">
        <v>0.72221999999999997</v>
      </c>
      <c r="I135" s="383">
        <v>0.23077</v>
      </c>
      <c r="J135" s="383">
        <v>0</v>
      </c>
      <c r="K135" s="383">
        <v>0</v>
      </c>
      <c r="L135" s="383">
        <v>0.23077</v>
      </c>
    </row>
    <row r="136" spans="1:12" ht="10.5" customHeight="1" x14ac:dyDescent="0.25">
      <c r="A136" s="380"/>
      <c r="B136" s="381" t="s">
        <v>336</v>
      </c>
      <c r="C136" s="381" t="s">
        <v>702</v>
      </c>
      <c r="D136" s="381" t="s">
        <v>191</v>
      </c>
      <c r="E136" s="384" t="s">
        <v>63</v>
      </c>
      <c r="F136" s="382">
        <v>102</v>
      </c>
      <c r="G136" s="382">
        <v>89</v>
      </c>
      <c r="H136" s="383">
        <v>0.87255000000000005</v>
      </c>
      <c r="I136" s="383">
        <v>0.60673999999999995</v>
      </c>
      <c r="J136" s="383">
        <v>7.8649999999999998E-2</v>
      </c>
      <c r="K136" s="383">
        <v>0.21348</v>
      </c>
      <c r="L136" s="383">
        <v>0.31461</v>
      </c>
    </row>
    <row r="137" spans="1:12" ht="10.5" customHeight="1" x14ac:dyDescent="0.25">
      <c r="A137" s="380"/>
      <c r="B137" s="381" t="s">
        <v>337</v>
      </c>
      <c r="C137" s="381" t="s">
        <v>703</v>
      </c>
      <c r="D137" s="381" t="s">
        <v>208</v>
      </c>
      <c r="E137" s="384" t="s">
        <v>63</v>
      </c>
      <c r="F137" s="382">
        <v>73</v>
      </c>
      <c r="G137" s="382">
        <v>66</v>
      </c>
      <c r="H137" s="383">
        <v>0.90410999999999997</v>
      </c>
      <c r="I137" s="383">
        <v>0.74241999999999997</v>
      </c>
      <c r="J137" s="383">
        <v>0.18182000000000001</v>
      </c>
      <c r="K137" s="383">
        <v>0.27272999999999997</v>
      </c>
      <c r="L137" s="383">
        <v>0.28788000000000002</v>
      </c>
    </row>
    <row r="138" spans="1:12" ht="10.5" customHeight="1" x14ac:dyDescent="0.25">
      <c r="A138" s="380" t="s">
        <v>338</v>
      </c>
      <c r="B138" s="381" t="s">
        <v>339</v>
      </c>
      <c r="C138" s="381" t="s">
        <v>704</v>
      </c>
      <c r="D138" s="381" t="s">
        <v>208</v>
      </c>
      <c r="E138" s="384" t="s">
        <v>194</v>
      </c>
      <c r="F138" s="382">
        <v>22</v>
      </c>
      <c r="G138" s="382">
        <v>22</v>
      </c>
      <c r="H138" s="383">
        <v>1</v>
      </c>
      <c r="I138" s="383">
        <v>0.36364000000000002</v>
      </c>
      <c r="J138" s="383">
        <v>0</v>
      </c>
      <c r="K138" s="383">
        <v>0.13636000000000001</v>
      </c>
      <c r="L138" s="383">
        <v>0.22727</v>
      </c>
    </row>
    <row r="139" spans="1:12" ht="10.5" customHeight="1" x14ac:dyDescent="0.25">
      <c r="A139" s="380"/>
      <c r="B139" s="381" t="s">
        <v>340</v>
      </c>
      <c r="C139" s="381" t="s">
        <v>705</v>
      </c>
      <c r="D139" s="381" t="s">
        <v>208</v>
      </c>
      <c r="E139" s="384" t="s">
        <v>63</v>
      </c>
      <c r="F139" s="382">
        <v>45</v>
      </c>
      <c r="G139" s="382">
        <v>44</v>
      </c>
      <c r="H139" s="383">
        <v>0.97777999999999998</v>
      </c>
      <c r="I139" s="383">
        <v>0.5</v>
      </c>
      <c r="J139" s="383">
        <v>4.5449999999999997E-2</v>
      </c>
      <c r="K139" s="383">
        <v>0.11364</v>
      </c>
      <c r="L139" s="383">
        <v>0.34090999999999999</v>
      </c>
    </row>
    <row r="140" spans="1:12" ht="10.5" customHeight="1" x14ac:dyDescent="0.25">
      <c r="A140" s="380"/>
      <c r="B140" s="381" t="s">
        <v>341</v>
      </c>
      <c r="C140" s="381" t="s">
        <v>706</v>
      </c>
      <c r="D140" s="381" t="s">
        <v>191</v>
      </c>
      <c r="E140" s="384" t="s">
        <v>63</v>
      </c>
      <c r="F140" s="382">
        <v>67</v>
      </c>
      <c r="G140" s="382">
        <v>61</v>
      </c>
      <c r="H140" s="383">
        <v>0.91044999999999998</v>
      </c>
      <c r="I140" s="383">
        <v>0.62295</v>
      </c>
      <c r="J140" s="383">
        <v>8.1970000000000001E-2</v>
      </c>
      <c r="K140" s="383">
        <v>0.22950999999999999</v>
      </c>
      <c r="L140" s="383">
        <v>0.31147999999999998</v>
      </c>
    </row>
    <row r="141" spans="1:12" ht="10.5" customHeight="1" x14ac:dyDescent="0.25">
      <c r="A141" s="380"/>
      <c r="B141" s="381"/>
      <c r="C141" s="381"/>
      <c r="D141" s="381"/>
      <c r="E141" s="384" t="s">
        <v>194</v>
      </c>
      <c r="F141" s="382">
        <v>0</v>
      </c>
      <c r="G141" s="382">
        <v>0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</row>
    <row r="142" spans="1:12" ht="10.5" customHeight="1" x14ac:dyDescent="0.25">
      <c r="A142" s="380" t="s">
        <v>342</v>
      </c>
      <c r="B142" s="381" t="s">
        <v>343</v>
      </c>
      <c r="C142" s="381" t="s">
        <v>707</v>
      </c>
      <c r="D142" s="381" t="s">
        <v>191</v>
      </c>
      <c r="E142" s="384" t="s">
        <v>63</v>
      </c>
      <c r="F142" s="382">
        <v>46</v>
      </c>
      <c r="G142" s="382">
        <v>43</v>
      </c>
      <c r="H142" s="383">
        <v>0.93478000000000006</v>
      </c>
      <c r="I142" s="383">
        <v>0.62790999999999997</v>
      </c>
      <c r="J142" s="383">
        <v>6.9769999999999999E-2</v>
      </c>
      <c r="K142" s="383">
        <v>0.23255999999999999</v>
      </c>
      <c r="L142" s="383">
        <v>0.32557999999999998</v>
      </c>
    </row>
    <row r="143" spans="1:12" ht="10.5" customHeight="1" x14ac:dyDescent="0.25">
      <c r="A143" s="380"/>
      <c r="B143" s="381" t="s">
        <v>344</v>
      </c>
      <c r="C143" s="381" t="s">
        <v>708</v>
      </c>
      <c r="D143" s="381" t="s">
        <v>208</v>
      </c>
      <c r="E143" s="384" t="s">
        <v>63</v>
      </c>
      <c r="F143" s="382">
        <v>19</v>
      </c>
      <c r="G143" s="382">
        <v>18</v>
      </c>
      <c r="H143" s="383">
        <v>0.94737000000000005</v>
      </c>
      <c r="I143" s="383">
        <v>0.66666999999999998</v>
      </c>
      <c r="J143" s="383">
        <v>5.5559999999999998E-2</v>
      </c>
      <c r="K143" s="383">
        <v>0.38889000000000001</v>
      </c>
      <c r="L143" s="383">
        <v>0.22222</v>
      </c>
    </row>
    <row r="144" spans="1:12" ht="10.5" customHeight="1" x14ac:dyDescent="0.25">
      <c r="A144" s="380" t="s">
        <v>345</v>
      </c>
      <c r="B144" s="381" t="s">
        <v>346</v>
      </c>
      <c r="C144" s="381" t="s">
        <v>709</v>
      </c>
      <c r="D144" s="381" t="s">
        <v>208</v>
      </c>
      <c r="E144" s="384" t="s">
        <v>63</v>
      </c>
      <c r="F144" s="382">
        <v>74</v>
      </c>
      <c r="G144" s="382">
        <v>71</v>
      </c>
      <c r="H144" s="383">
        <v>0.95945999999999998</v>
      </c>
      <c r="I144" s="383">
        <v>0.64788999999999997</v>
      </c>
      <c r="J144" s="383">
        <v>8.4510000000000002E-2</v>
      </c>
      <c r="K144" s="383">
        <v>0.28169</v>
      </c>
      <c r="L144" s="383">
        <v>0.28169</v>
      </c>
    </row>
    <row r="145" spans="1:12" ht="10.5" customHeight="1" x14ac:dyDescent="0.25">
      <c r="A145" s="380" t="s">
        <v>347</v>
      </c>
      <c r="B145" s="381" t="s">
        <v>348</v>
      </c>
      <c r="C145" s="381" t="s">
        <v>710</v>
      </c>
      <c r="D145" s="381" t="s">
        <v>191</v>
      </c>
      <c r="E145" s="384" t="s">
        <v>63</v>
      </c>
      <c r="F145" s="382">
        <v>18</v>
      </c>
      <c r="G145" s="382">
        <v>18</v>
      </c>
      <c r="H145" s="383">
        <v>1</v>
      </c>
      <c r="I145" s="383">
        <v>0.77778000000000003</v>
      </c>
      <c r="J145" s="383">
        <v>5.5559999999999998E-2</v>
      </c>
      <c r="K145" s="383">
        <v>0.38889000000000001</v>
      </c>
      <c r="L145" s="383">
        <v>0.33333000000000002</v>
      </c>
    </row>
    <row r="146" spans="1:12" ht="10.5" customHeight="1" x14ac:dyDescent="0.25">
      <c r="A146" s="380" t="s">
        <v>349</v>
      </c>
      <c r="B146" s="381" t="s">
        <v>350</v>
      </c>
      <c r="C146" s="381" t="s">
        <v>711</v>
      </c>
      <c r="D146" s="381" t="s">
        <v>191</v>
      </c>
      <c r="E146" s="384" t="s">
        <v>63</v>
      </c>
      <c r="F146" s="382">
        <v>35</v>
      </c>
      <c r="G146" s="382">
        <v>34</v>
      </c>
      <c r="H146" s="383">
        <v>0.97143000000000002</v>
      </c>
      <c r="I146" s="383">
        <v>0.70587999999999995</v>
      </c>
      <c r="J146" s="383">
        <v>0.11765</v>
      </c>
      <c r="K146" s="383">
        <v>0.17646999999999999</v>
      </c>
      <c r="L146" s="383">
        <v>0.41176000000000001</v>
      </c>
    </row>
    <row r="147" spans="1:12" ht="10.5" customHeight="1" x14ac:dyDescent="0.25">
      <c r="A147" s="380" t="s">
        <v>351</v>
      </c>
      <c r="B147" s="381" t="s">
        <v>352</v>
      </c>
      <c r="C147" s="381" t="s">
        <v>712</v>
      </c>
      <c r="D147" s="381" t="s">
        <v>191</v>
      </c>
      <c r="E147" s="384" t="s">
        <v>63</v>
      </c>
      <c r="F147" s="382">
        <v>68</v>
      </c>
      <c r="G147" s="382">
        <v>64</v>
      </c>
      <c r="H147" s="383">
        <v>0.94118000000000002</v>
      </c>
      <c r="I147" s="383">
        <v>0.70313000000000003</v>
      </c>
      <c r="J147" s="383">
        <v>0.1875</v>
      </c>
      <c r="K147" s="383">
        <v>0.1875</v>
      </c>
      <c r="L147" s="383">
        <v>0.32812999999999998</v>
      </c>
    </row>
    <row r="148" spans="1:12" ht="10.5" customHeight="1" x14ac:dyDescent="0.25">
      <c r="A148" s="380"/>
      <c r="B148" s="381" t="s">
        <v>353</v>
      </c>
      <c r="C148" s="381" t="s">
        <v>628</v>
      </c>
      <c r="D148" s="381" t="s">
        <v>208</v>
      </c>
      <c r="E148" s="384" t="s">
        <v>63</v>
      </c>
      <c r="F148" s="382">
        <v>31</v>
      </c>
      <c r="G148" s="382">
        <v>27</v>
      </c>
      <c r="H148" s="383">
        <v>0.87097000000000002</v>
      </c>
      <c r="I148" s="383">
        <v>0.70369999999999999</v>
      </c>
      <c r="J148" s="383">
        <v>0.18518999999999999</v>
      </c>
      <c r="K148" s="383">
        <v>0.18518999999999999</v>
      </c>
      <c r="L148" s="383">
        <v>0.33333000000000002</v>
      </c>
    </row>
    <row r="149" spans="1:12" ht="10.5" customHeight="1" x14ac:dyDescent="0.25">
      <c r="A149" s="380" t="s">
        <v>354</v>
      </c>
      <c r="B149" s="381" t="s">
        <v>355</v>
      </c>
      <c r="C149" s="381" t="s">
        <v>713</v>
      </c>
      <c r="D149" s="381" t="s">
        <v>191</v>
      </c>
      <c r="E149" s="384" t="s">
        <v>63</v>
      </c>
      <c r="F149" s="382">
        <v>38</v>
      </c>
      <c r="G149" s="382">
        <v>34</v>
      </c>
      <c r="H149" s="383">
        <v>0.89473999999999998</v>
      </c>
      <c r="I149" s="383">
        <v>0.67647000000000002</v>
      </c>
      <c r="J149" s="383">
        <v>0.14706</v>
      </c>
      <c r="K149" s="383">
        <v>0.17646999999999999</v>
      </c>
      <c r="L149" s="383">
        <v>0.35293999999999998</v>
      </c>
    </row>
    <row r="150" spans="1:12" ht="10.5" customHeight="1" x14ac:dyDescent="0.25">
      <c r="A150" s="380"/>
      <c r="B150" s="381"/>
      <c r="C150" s="381"/>
      <c r="D150" s="381"/>
      <c r="E150" s="384" t="s">
        <v>194</v>
      </c>
      <c r="F150" s="382">
        <v>8</v>
      </c>
      <c r="G150" s="382">
        <v>7</v>
      </c>
      <c r="H150" s="383">
        <v>0.875</v>
      </c>
      <c r="I150" s="383">
        <v>0</v>
      </c>
      <c r="J150" s="383">
        <v>0</v>
      </c>
      <c r="K150" s="383">
        <v>0</v>
      </c>
      <c r="L150" s="383">
        <v>0</v>
      </c>
    </row>
    <row r="151" spans="1:12" ht="10.5" customHeight="1" x14ac:dyDescent="0.25">
      <c r="A151" s="380" t="s">
        <v>356</v>
      </c>
      <c r="B151" s="381" t="s">
        <v>357</v>
      </c>
      <c r="C151" s="381" t="s">
        <v>714</v>
      </c>
      <c r="D151" s="381" t="s">
        <v>191</v>
      </c>
      <c r="E151" s="384" t="s">
        <v>63</v>
      </c>
      <c r="F151" s="382">
        <v>44</v>
      </c>
      <c r="G151" s="382">
        <v>43</v>
      </c>
      <c r="H151" s="383">
        <v>0.97726999999999997</v>
      </c>
      <c r="I151" s="383">
        <v>0.72092999999999996</v>
      </c>
      <c r="J151" s="383">
        <v>0.16278999999999999</v>
      </c>
      <c r="K151" s="383">
        <v>0.30232999999999999</v>
      </c>
      <c r="L151" s="383">
        <v>0.25580999999999998</v>
      </c>
    </row>
    <row r="152" spans="1:12" ht="10.5" customHeight="1" x14ac:dyDescent="0.25">
      <c r="A152" s="380"/>
      <c r="B152" s="381" t="s">
        <v>358</v>
      </c>
      <c r="C152" s="381" t="s">
        <v>664</v>
      </c>
      <c r="D152" s="381" t="s">
        <v>208</v>
      </c>
      <c r="E152" s="384" t="s">
        <v>63</v>
      </c>
      <c r="F152" s="382">
        <v>20</v>
      </c>
      <c r="G152" s="382">
        <v>20</v>
      </c>
      <c r="H152" s="383">
        <v>1</v>
      </c>
      <c r="I152" s="383">
        <v>0.95</v>
      </c>
      <c r="J152" s="383">
        <v>0.25</v>
      </c>
      <c r="K152" s="383">
        <v>0.4</v>
      </c>
      <c r="L152" s="383">
        <v>0.3</v>
      </c>
    </row>
    <row r="153" spans="1:12" ht="10.5" customHeight="1" x14ac:dyDescent="0.25">
      <c r="A153" s="380" t="s">
        <v>359</v>
      </c>
      <c r="B153" s="381" t="s">
        <v>360</v>
      </c>
      <c r="C153" s="381" t="s">
        <v>715</v>
      </c>
      <c r="D153" s="381" t="s">
        <v>191</v>
      </c>
      <c r="E153" s="384" t="s">
        <v>194</v>
      </c>
      <c r="F153" s="382">
        <v>23</v>
      </c>
      <c r="G153" s="382">
        <v>14</v>
      </c>
      <c r="H153" s="383">
        <v>0.60870000000000002</v>
      </c>
      <c r="I153" s="383">
        <v>0.57142999999999999</v>
      </c>
      <c r="J153" s="383">
        <v>0</v>
      </c>
      <c r="K153" s="383">
        <v>7.1429999999999993E-2</v>
      </c>
      <c r="L153" s="383">
        <v>0.5</v>
      </c>
    </row>
    <row r="154" spans="1:12" ht="10.5" customHeight="1" x14ac:dyDescent="0.25">
      <c r="A154" s="380"/>
      <c r="B154" s="381" t="s">
        <v>361</v>
      </c>
      <c r="C154" s="381" t="s">
        <v>716</v>
      </c>
      <c r="D154" s="381" t="s">
        <v>191</v>
      </c>
      <c r="E154" s="384" t="s">
        <v>194</v>
      </c>
      <c r="F154" s="382">
        <v>23</v>
      </c>
      <c r="G154" s="382">
        <v>20</v>
      </c>
      <c r="H154" s="383">
        <v>0.86956999999999995</v>
      </c>
      <c r="I154" s="387">
        <v>0.5</v>
      </c>
      <c r="J154" s="387">
        <v>0</v>
      </c>
      <c r="K154" s="387">
        <v>0.05</v>
      </c>
      <c r="L154" s="387">
        <v>0.45</v>
      </c>
    </row>
    <row r="155" spans="1:12" ht="10.5" customHeight="1" x14ac:dyDescent="0.25">
      <c r="A155" s="380"/>
      <c r="B155" s="381" t="s">
        <v>362</v>
      </c>
      <c r="C155" s="381" t="s">
        <v>702</v>
      </c>
      <c r="D155" s="381" t="s">
        <v>191</v>
      </c>
      <c r="E155" s="384" t="s">
        <v>63</v>
      </c>
      <c r="F155" s="382">
        <v>115</v>
      </c>
      <c r="G155" s="382">
        <v>101</v>
      </c>
      <c r="H155" s="383">
        <v>0.87826000000000004</v>
      </c>
      <c r="I155" s="383">
        <v>0.70296999999999998</v>
      </c>
      <c r="J155" s="383">
        <v>0.11881</v>
      </c>
      <c r="K155" s="383">
        <v>0.31683</v>
      </c>
      <c r="L155" s="383">
        <v>0.26733000000000001</v>
      </c>
    </row>
    <row r="156" spans="1:12" ht="10.5" customHeight="1" x14ac:dyDescent="0.25">
      <c r="A156" s="380"/>
      <c r="B156" s="381" t="s">
        <v>363</v>
      </c>
      <c r="C156" s="381" t="s">
        <v>717</v>
      </c>
      <c r="D156" s="381" t="s">
        <v>191</v>
      </c>
      <c r="E156" s="384" t="s">
        <v>63</v>
      </c>
      <c r="F156" s="382">
        <v>148</v>
      </c>
      <c r="G156" s="382">
        <v>137</v>
      </c>
      <c r="H156" s="383">
        <v>0.92567999999999995</v>
      </c>
      <c r="I156" s="383">
        <v>0.74453000000000003</v>
      </c>
      <c r="J156" s="383">
        <v>0.12409000000000001</v>
      </c>
      <c r="K156" s="383">
        <v>0.23358000000000001</v>
      </c>
      <c r="L156" s="383">
        <v>0.38685999999999998</v>
      </c>
    </row>
    <row r="157" spans="1:12" ht="10.5" customHeight="1" x14ac:dyDescent="0.25">
      <c r="A157" s="380"/>
      <c r="B157" s="381"/>
      <c r="C157" s="381"/>
      <c r="D157" s="381"/>
      <c r="E157" s="384" t="s">
        <v>194</v>
      </c>
      <c r="F157" s="382">
        <v>2</v>
      </c>
      <c r="G157" s="382">
        <v>2</v>
      </c>
      <c r="H157" s="383">
        <v>1</v>
      </c>
      <c r="I157" s="383">
        <v>1</v>
      </c>
      <c r="J157" s="383">
        <v>0</v>
      </c>
      <c r="K157" s="383">
        <v>0</v>
      </c>
      <c r="L157" s="383">
        <v>1</v>
      </c>
    </row>
    <row r="158" spans="1:12" ht="10.5" customHeight="1" x14ac:dyDescent="0.25">
      <c r="A158" s="380"/>
      <c r="B158" s="381" t="s">
        <v>364</v>
      </c>
      <c r="C158" s="381" t="s">
        <v>718</v>
      </c>
      <c r="D158" s="381" t="s">
        <v>208</v>
      </c>
      <c r="E158" s="384" t="s">
        <v>194</v>
      </c>
      <c r="F158" s="382">
        <v>24</v>
      </c>
      <c r="G158" s="382">
        <v>20</v>
      </c>
      <c r="H158" s="383">
        <v>0.83333000000000002</v>
      </c>
      <c r="I158" s="383">
        <v>0.25</v>
      </c>
      <c r="J158" s="383">
        <v>0</v>
      </c>
      <c r="K158" s="383">
        <v>0.05</v>
      </c>
      <c r="L158" s="383">
        <v>0.2</v>
      </c>
    </row>
    <row r="159" spans="1:12" ht="10.5" customHeight="1" x14ac:dyDescent="0.25">
      <c r="A159" s="380"/>
      <c r="B159" s="381" t="s">
        <v>365</v>
      </c>
      <c r="C159" s="381" t="s">
        <v>719</v>
      </c>
      <c r="D159" s="381" t="s">
        <v>208</v>
      </c>
      <c r="E159" s="384" t="s">
        <v>63</v>
      </c>
      <c r="F159" s="382">
        <v>74</v>
      </c>
      <c r="G159" s="382">
        <v>74</v>
      </c>
      <c r="H159" s="383">
        <v>1</v>
      </c>
      <c r="I159" s="383">
        <v>0.78378000000000003</v>
      </c>
      <c r="J159" s="383">
        <v>0.17568</v>
      </c>
      <c r="K159" s="383">
        <v>0.39189000000000002</v>
      </c>
      <c r="L159" s="383">
        <v>0.21622</v>
      </c>
    </row>
    <row r="160" spans="1:12" ht="10.5" customHeight="1" x14ac:dyDescent="0.25">
      <c r="A160" s="380"/>
      <c r="B160" s="381" t="s">
        <v>366</v>
      </c>
      <c r="C160" s="381" t="s">
        <v>720</v>
      </c>
      <c r="D160" s="381" t="s">
        <v>208</v>
      </c>
      <c r="E160" s="384" t="s">
        <v>63</v>
      </c>
      <c r="F160" s="382">
        <v>78</v>
      </c>
      <c r="G160" s="382">
        <v>75</v>
      </c>
      <c r="H160" s="383">
        <v>0.96153999999999995</v>
      </c>
      <c r="I160" s="383">
        <v>0.53332999999999997</v>
      </c>
      <c r="J160" s="383">
        <v>0.12</v>
      </c>
      <c r="K160" s="383">
        <v>0.2</v>
      </c>
      <c r="L160" s="383">
        <v>0.21332999999999999</v>
      </c>
    </row>
    <row r="161" spans="1:12" ht="10.5" customHeight="1" x14ac:dyDescent="0.25">
      <c r="A161" s="380"/>
      <c r="B161" s="381" t="s">
        <v>367</v>
      </c>
      <c r="C161" s="381" t="s">
        <v>721</v>
      </c>
      <c r="D161" s="381" t="s">
        <v>208</v>
      </c>
      <c r="E161" s="384" t="s">
        <v>63</v>
      </c>
      <c r="F161" s="382">
        <v>68</v>
      </c>
      <c r="G161" s="382">
        <v>63</v>
      </c>
      <c r="H161" s="383">
        <v>0.92647000000000002</v>
      </c>
      <c r="I161" s="383">
        <v>0.60316999999999998</v>
      </c>
      <c r="J161" s="383">
        <v>0.15873000000000001</v>
      </c>
      <c r="K161" s="383">
        <v>0.20635000000000001</v>
      </c>
      <c r="L161" s="383">
        <v>0.23810000000000001</v>
      </c>
    </row>
    <row r="162" spans="1:12" ht="10.5" customHeight="1" x14ac:dyDescent="0.25">
      <c r="A162" s="380" t="s">
        <v>368</v>
      </c>
      <c r="B162" s="381" t="s">
        <v>369</v>
      </c>
      <c r="C162" s="381" t="s">
        <v>722</v>
      </c>
      <c r="D162" s="381" t="s">
        <v>208</v>
      </c>
      <c r="E162" s="384" t="s">
        <v>194</v>
      </c>
      <c r="F162" s="382">
        <v>28</v>
      </c>
      <c r="G162" s="382">
        <v>28</v>
      </c>
      <c r="H162" s="383">
        <v>1</v>
      </c>
      <c r="I162" s="383">
        <v>0.67857000000000001</v>
      </c>
      <c r="J162" s="383">
        <v>3.5709999999999999E-2</v>
      </c>
      <c r="K162" s="383">
        <v>0.21429000000000001</v>
      </c>
      <c r="L162" s="383">
        <v>0.42857000000000001</v>
      </c>
    </row>
    <row r="163" spans="1:12" ht="10.5" customHeight="1" x14ac:dyDescent="0.25">
      <c r="A163" s="380"/>
      <c r="B163" s="381" t="s">
        <v>370</v>
      </c>
      <c r="C163" s="381" t="s">
        <v>723</v>
      </c>
      <c r="D163" s="381" t="s">
        <v>191</v>
      </c>
      <c r="E163" s="384" t="s">
        <v>63</v>
      </c>
      <c r="F163" s="382">
        <v>157</v>
      </c>
      <c r="G163" s="382">
        <v>142</v>
      </c>
      <c r="H163" s="383">
        <v>0.90446000000000004</v>
      </c>
      <c r="I163" s="383">
        <v>0.57042000000000004</v>
      </c>
      <c r="J163" s="383">
        <v>9.1550000000000006E-2</v>
      </c>
      <c r="K163" s="383">
        <v>0.23239000000000001</v>
      </c>
      <c r="L163" s="383">
        <v>0.24648</v>
      </c>
    </row>
    <row r="164" spans="1:12" ht="10.5" customHeight="1" x14ac:dyDescent="0.25">
      <c r="A164" s="380"/>
      <c r="B164" s="381" t="s">
        <v>371</v>
      </c>
      <c r="C164" s="381" t="s">
        <v>724</v>
      </c>
      <c r="D164" s="381" t="s">
        <v>208</v>
      </c>
      <c r="E164" s="384" t="s">
        <v>63</v>
      </c>
      <c r="F164" s="382">
        <v>151</v>
      </c>
      <c r="G164" s="382">
        <v>150</v>
      </c>
      <c r="H164" s="383">
        <v>0.99338000000000004</v>
      </c>
      <c r="I164" s="383">
        <v>0.75333000000000006</v>
      </c>
      <c r="J164" s="383">
        <v>0.10667</v>
      </c>
      <c r="K164" s="383">
        <v>0.26</v>
      </c>
      <c r="L164" s="383">
        <v>0.38667000000000001</v>
      </c>
    </row>
    <row r="165" spans="1:12" ht="10.5" customHeight="1" x14ac:dyDescent="0.25">
      <c r="A165" s="380" t="s">
        <v>372</v>
      </c>
      <c r="B165" s="381" t="s">
        <v>373</v>
      </c>
      <c r="C165" s="381" t="s">
        <v>725</v>
      </c>
      <c r="D165" s="381" t="s">
        <v>191</v>
      </c>
      <c r="E165" s="384" t="s">
        <v>63</v>
      </c>
      <c r="F165" s="382">
        <v>43</v>
      </c>
      <c r="G165" s="382">
        <v>43</v>
      </c>
      <c r="H165" s="383">
        <v>1</v>
      </c>
      <c r="I165" s="383">
        <v>0.65115999999999996</v>
      </c>
      <c r="J165" s="383">
        <v>0.11627999999999999</v>
      </c>
      <c r="K165" s="383">
        <v>0.34883999999999998</v>
      </c>
      <c r="L165" s="383">
        <v>0.18604999999999999</v>
      </c>
    </row>
    <row r="166" spans="1:12" ht="10.5" customHeight="1" x14ac:dyDescent="0.25">
      <c r="A166" s="380" t="s">
        <v>374</v>
      </c>
      <c r="B166" s="381" t="s">
        <v>375</v>
      </c>
      <c r="C166" s="381" t="s">
        <v>726</v>
      </c>
      <c r="D166" s="381" t="s">
        <v>191</v>
      </c>
      <c r="E166" s="384" t="s">
        <v>63</v>
      </c>
      <c r="F166" s="382">
        <v>67</v>
      </c>
      <c r="G166" s="382">
        <v>60</v>
      </c>
      <c r="H166" s="383">
        <v>0.89551999999999998</v>
      </c>
      <c r="I166" s="383">
        <v>0.65</v>
      </c>
      <c r="J166" s="383">
        <v>0.1</v>
      </c>
      <c r="K166" s="383">
        <v>0.23333000000000001</v>
      </c>
      <c r="L166" s="383">
        <v>0.31667000000000001</v>
      </c>
    </row>
    <row r="167" spans="1:12" ht="10.5" customHeight="1" x14ac:dyDescent="0.25">
      <c r="A167" s="380" t="s">
        <v>376</v>
      </c>
      <c r="B167" s="381" t="s">
        <v>377</v>
      </c>
      <c r="C167" s="381" t="s">
        <v>727</v>
      </c>
      <c r="D167" s="381" t="s">
        <v>191</v>
      </c>
      <c r="E167" s="384" t="s">
        <v>63</v>
      </c>
      <c r="F167" s="382">
        <v>18</v>
      </c>
      <c r="G167" s="382">
        <v>16</v>
      </c>
      <c r="H167" s="383">
        <v>0.88888999999999996</v>
      </c>
      <c r="I167" s="383">
        <v>0.625</v>
      </c>
      <c r="J167" s="383">
        <v>6.25E-2</v>
      </c>
      <c r="K167" s="383">
        <v>0.375</v>
      </c>
      <c r="L167" s="383">
        <v>0.1875</v>
      </c>
    </row>
    <row r="168" spans="1:12" ht="10.5" customHeight="1" x14ac:dyDescent="0.25">
      <c r="A168" s="380"/>
      <c r="B168" s="381" t="s">
        <v>378</v>
      </c>
      <c r="C168" s="381" t="s">
        <v>728</v>
      </c>
      <c r="D168" s="381" t="s">
        <v>208</v>
      </c>
      <c r="E168" s="384" t="s">
        <v>63</v>
      </c>
      <c r="F168" s="382">
        <v>33</v>
      </c>
      <c r="G168" s="382">
        <v>33</v>
      </c>
      <c r="H168" s="383">
        <v>1</v>
      </c>
      <c r="I168" s="383">
        <v>0.75758000000000003</v>
      </c>
      <c r="J168" s="383">
        <v>0.21212</v>
      </c>
      <c r="K168" s="383">
        <v>0.18182000000000001</v>
      </c>
      <c r="L168" s="383">
        <v>0.36364000000000002</v>
      </c>
    </row>
    <row r="169" spans="1:12" ht="10.5" customHeight="1" x14ac:dyDescent="0.25">
      <c r="A169" s="380" t="s">
        <v>379</v>
      </c>
      <c r="B169" s="381" t="s">
        <v>380</v>
      </c>
      <c r="C169" s="381" t="s">
        <v>729</v>
      </c>
      <c r="D169" s="381" t="s">
        <v>191</v>
      </c>
      <c r="E169" s="384" t="s">
        <v>63</v>
      </c>
      <c r="F169" s="382">
        <v>111</v>
      </c>
      <c r="G169" s="382">
        <v>107</v>
      </c>
      <c r="H169" s="383">
        <v>0.96396000000000004</v>
      </c>
      <c r="I169" s="383">
        <v>0.58879000000000004</v>
      </c>
      <c r="J169" s="383">
        <v>0.15887999999999999</v>
      </c>
      <c r="K169" s="383">
        <v>0.16822000000000001</v>
      </c>
      <c r="L169" s="383">
        <v>0.26168000000000002</v>
      </c>
    </row>
    <row r="170" spans="1:12" ht="10.5" customHeight="1" x14ac:dyDescent="0.25">
      <c r="A170" s="380"/>
      <c r="B170" s="381" t="s">
        <v>381</v>
      </c>
      <c r="C170" s="381" t="s">
        <v>730</v>
      </c>
      <c r="D170" s="381" t="s">
        <v>208</v>
      </c>
      <c r="E170" s="384" t="s">
        <v>63</v>
      </c>
      <c r="F170" s="382">
        <v>67</v>
      </c>
      <c r="G170" s="382">
        <v>61</v>
      </c>
      <c r="H170" s="383">
        <v>0.91044999999999998</v>
      </c>
      <c r="I170" s="383">
        <v>0.73770000000000002</v>
      </c>
      <c r="J170" s="383">
        <v>0.14754</v>
      </c>
      <c r="K170" s="383">
        <v>0.22950999999999999</v>
      </c>
      <c r="L170" s="383">
        <v>0.36065999999999998</v>
      </c>
    </row>
    <row r="171" spans="1:12" ht="10.5" customHeight="1" x14ac:dyDescent="0.25">
      <c r="A171" s="380" t="s">
        <v>382</v>
      </c>
      <c r="B171" s="381" t="s">
        <v>383</v>
      </c>
      <c r="C171" s="381" t="s">
        <v>731</v>
      </c>
      <c r="D171" s="381" t="s">
        <v>191</v>
      </c>
      <c r="E171" s="384" t="s">
        <v>63</v>
      </c>
      <c r="F171" s="382">
        <v>98</v>
      </c>
      <c r="G171" s="382">
        <v>95</v>
      </c>
      <c r="H171" s="383">
        <v>0.96938999999999997</v>
      </c>
      <c r="I171" s="383">
        <v>0.73684000000000005</v>
      </c>
      <c r="J171" s="383">
        <v>0.10526000000000001</v>
      </c>
      <c r="K171" s="383">
        <v>0.30525999999999998</v>
      </c>
      <c r="L171" s="383">
        <v>0.32632</v>
      </c>
    </row>
    <row r="172" spans="1:12" ht="10.5" customHeight="1" x14ac:dyDescent="0.25">
      <c r="A172" s="380"/>
      <c r="B172" s="381" t="s">
        <v>384</v>
      </c>
      <c r="C172" s="381" t="s">
        <v>628</v>
      </c>
      <c r="D172" s="381" t="s">
        <v>208</v>
      </c>
      <c r="E172" s="384" t="s">
        <v>63</v>
      </c>
      <c r="F172" s="382">
        <v>37</v>
      </c>
      <c r="G172" s="382">
        <v>35</v>
      </c>
      <c r="H172" s="383">
        <v>0.94594999999999996</v>
      </c>
      <c r="I172" s="383">
        <v>0.57142999999999999</v>
      </c>
      <c r="J172" s="383">
        <v>8.5709999999999995E-2</v>
      </c>
      <c r="K172" s="383">
        <v>0.17143</v>
      </c>
      <c r="L172" s="383">
        <v>0.31429000000000001</v>
      </c>
    </row>
    <row r="173" spans="1:12" ht="10.5" customHeight="1" x14ac:dyDescent="0.25">
      <c r="A173" s="380" t="s">
        <v>385</v>
      </c>
      <c r="B173" s="381" t="s">
        <v>386</v>
      </c>
      <c r="C173" s="381" t="s">
        <v>732</v>
      </c>
      <c r="D173" s="381" t="s">
        <v>191</v>
      </c>
      <c r="E173" s="384" t="s">
        <v>63</v>
      </c>
      <c r="F173" s="382">
        <v>62</v>
      </c>
      <c r="G173" s="382">
        <v>53</v>
      </c>
      <c r="H173" s="383">
        <v>0.85484000000000004</v>
      </c>
      <c r="I173" s="383">
        <v>0.64151000000000002</v>
      </c>
      <c r="J173" s="383">
        <v>9.4339999999999993E-2</v>
      </c>
      <c r="K173" s="383">
        <v>0.24528</v>
      </c>
      <c r="L173" s="383">
        <v>0.30188999999999999</v>
      </c>
    </row>
    <row r="174" spans="1:12" ht="10.5" customHeight="1" x14ac:dyDescent="0.25">
      <c r="A174" s="380"/>
      <c r="B174" s="381" t="s">
        <v>387</v>
      </c>
      <c r="C174" s="381" t="s">
        <v>733</v>
      </c>
      <c r="D174" s="381" t="s">
        <v>208</v>
      </c>
      <c r="E174" s="384" t="s">
        <v>63</v>
      </c>
      <c r="F174" s="382">
        <v>20</v>
      </c>
      <c r="G174" s="382">
        <v>18</v>
      </c>
      <c r="H174" s="383">
        <v>0.9</v>
      </c>
      <c r="I174" s="383">
        <v>0.27778000000000003</v>
      </c>
      <c r="J174" s="383">
        <v>0.11111</v>
      </c>
      <c r="K174" s="383">
        <v>5.5559999999999998E-2</v>
      </c>
      <c r="L174" s="383">
        <v>0.11111</v>
      </c>
    </row>
    <row r="175" spans="1:12" ht="10.5" customHeight="1" x14ac:dyDescent="0.25">
      <c r="A175" s="380" t="s">
        <v>388</v>
      </c>
      <c r="B175" s="381" t="s">
        <v>389</v>
      </c>
      <c r="C175" s="381" t="s">
        <v>689</v>
      </c>
      <c r="D175" s="381" t="s">
        <v>208</v>
      </c>
      <c r="E175" s="384" t="s">
        <v>63</v>
      </c>
      <c r="F175" s="382">
        <v>68</v>
      </c>
      <c r="G175" s="382">
        <v>66</v>
      </c>
      <c r="H175" s="383">
        <v>0.97058999999999995</v>
      </c>
      <c r="I175" s="383">
        <v>0.57576000000000005</v>
      </c>
      <c r="J175" s="383">
        <v>9.0910000000000005E-2</v>
      </c>
      <c r="K175" s="383">
        <v>0.12121</v>
      </c>
      <c r="L175" s="383">
        <v>0.36364000000000002</v>
      </c>
    </row>
    <row r="176" spans="1:12" ht="10.5" customHeight="1" x14ac:dyDescent="0.25">
      <c r="A176" s="380" t="s">
        <v>390</v>
      </c>
      <c r="B176" s="381" t="s">
        <v>391</v>
      </c>
      <c r="C176" s="381" t="s">
        <v>734</v>
      </c>
      <c r="D176" s="381" t="s">
        <v>191</v>
      </c>
      <c r="E176" s="384" t="s">
        <v>63</v>
      </c>
      <c r="F176" s="382">
        <v>42</v>
      </c>
      <c r="G176" s="382">
        <v>36</v>
      </c>
      <c r="H176" s="383">
        <v>0.85714000000000001</v>
      </c>
      <c r="I176" s="383">
        <v>0.72221999999999997</v>
      </c>
      <c r="J176" s="383">
        <v>0.27778000000000003</v>
      </c>
      <c r="K176" s="383">
        <v>0.16667000000000001</v>
      </c>
      <c r="L176" s="383">
        <v>0.27778000000000003</v>
      </c>
    </row>
    <row r="177" spans="1:12" ht="10.5" customHeight="1" x14ac:dyDescent="0.25">
      <c r="A177" s="380"/>
      <c r="B177" s="381" t="s">
        <v>392</v>
      </c>
      <c r="C177" s="381" t="s">
        <v>735</v>
      </c>
      <c r="D177" s="381" t="s">
        <v>208</v>
      </c>
      <c r="E177" s="384" t="s">
        <v>63</v>
      </c>
      <c r="F177" s="382">
        <v>29</v>
      </c>
      <c r="G177" s="382">
        <v>28</v>
      </c>
      <c r="H177" s="383">
        <v>0.96552000000000004</v>
      </c>
      <c r="I177" s="383">
        <v>0.60714000000000001</v>
      </c>
      <c r="J177" s="383">
        <v>0.17857000000000001</v>
      </c>
      <c r="K177" s="383">
        <v>0.21429000000000001</v>
      </c>
      <c r="L177" s="383">
        <v>0.21429000000000001</v>
      </c>
    </row>
    <row r="178" spans="1:12" ht="10.5" customHeight="1" x14ac:dyDescent="0.25">
      <c r="A178" s="380" t="s">
        <v>393</v>
      </c>
      <c r="B178" s="381" t="s">
        <v>394</v>
      </c>
      <c r="C178" s="381" t="s">
        <v>736</v>
      </c>
      <c r="D178" s="381" t="s">
        <v>191</v>
      </c>
      <c r="E178" s="384" t="s">
        <v>63</v>
      </c>
      <c r="F178" s="382">
        <v>100</v>
      </c>
      <c r="G178" s="382">
        <v>92</v>
      </c>
      <c r="H178" s="383">
        <v>0.92</v>
      </c>
      <c r="I178" s="383">
        <v>0.69564999999999999</v>
      </c>
      <c r="J178" s="383">
        <v>9.783E-2</v>
      </c>
      <c r="K178" s="383">
        <v>0.23913000000000001</v>
      </c>
      <c r="L178" s="383">
        <v>0.35870000000000002</v>
      </c>
    </row>
    <row r="179" spans="1:12" ht="10.5" customHeight="1" x14ac:dyDescent="0.25">
      <c r="A179" s="380"/>
      <c r="B179" s="381" t="s">
        <v>395</v>
      </c>
      <c r="C179" s="381" t="s">
        <v>737</v>
      </c>
      <c r="D179" s="381" t="s">
        <v>208</v>
      </c>
      <c r="E179" s="384" t="s">
        <v>63</v>
      </c>
      <c r="F179" s="382">
        <v>70</v>
      </c>
      <c r="G179" s="382">
        <v>69</v>
      </c>
      <c r="H179" s="383">
        <v>0.98570999999999998</v>
      </c>
      <c r="I179" s="383">
        <v>0.81159000000000003</v>
      </c>
      <c r="J179" s="383">
        <v>0.17391000000000001</v>
      </c>
      <c r="K179" s="383">
        <v>0.31884000000000001</v>
      </c>
      <c r="L179" s="383">
        <v>0.31884000000000001</v>
      </c>
    </row>
    <row r="180" spans="1:12" ht="10.5" customHeight="1" x14ac:dyDescent="0.25">
      <c r="A180" s="380"/>
      <c r="B180" s="381" t="s">
        <v>396</v>
      </c>
      <c r="C180" s="381" t="s">
        <v>738</v>
      </c>
      <c r="D180" s="381" t="s">
        <v>191</v>
      </c>
      <c r="E180" s="384" t="s">
        <v>194</v>
      </c>
      <c r="F180" s="382">
        <v>22</v>
      </c>
      <c r="G180" s="382">
        <v>20</v>
      </c>
      <c r="H180" s="383">
        <v>0.90908999999999995</v>
      </c>
      <c r="I180" s="383">
        <v>0.35</v>
      </c>
      <c r="J180" s="383">
        <v>0</v>
      </c>
      <c r="K180" s="383">
        <v>0.1</v>
      </c>
      <c r="L180" s="383">
        <v>0.25</v>
      </c>
    </row>
    <row r="181" spans="1:12" ht="10.5" customHeight="1" x14ac:dyDescent="0.25">
      <c r="A181" s="479" t="s">
        <v>84</v>
      </c>
      <c r="B181" s="388"/>
      <c r="C181" s="388"/>
      <c r="D181" s="391"/>
      <c r="E181" s="392" t="s">
        <v>63</v>
      </c>
      <c r="F181" s="389">
        <v>2518</v>
      </c>
      <c r="G181" s="389">
        <v>2356</v>
      </c>
      <c r="H181" s="390">
        <v>0.93566300000000002</v>
      </c>
      <c r="I181" s="390">
        <v>0.67275042399999996</v>
      </c>
      <c r="J181" s="390">
        <v>0.124787776</v>
      </c>
      <c r="K181" s="390">
        <v>0.24151103600000001</v>
      </c>
      <c r="L181" s="390">
        <v>0.30645161300000001</v>
      </c>
    </row>
    <row r="182" spans="1:12" ht="10.5" customHeight="1" x14ac:dyDescent="0.25">
      <c r="A182" s="479"/>
      <c r="B182" s="388"/>
      <c r="C182" s="388"/>
      <c r="D182" s="391"/>
      <c r="E182" s="392" t="s">
        <v>194</v>
      </c>
      <c r="F182" s="389">
        <v>170</v>
      </c>
      <c r="G182" s="389">
        <v>146</v>
      </c>
      <c r="H182" s="390">
        <v>0.85882400000000003</v>
      </c>
      <c r="I182" s="390">
        <v>0.424657534</v>
      </c>
      <c r="J182" s="390">
        <v>6.8493149999999999E-3</v>
      </c>
      <c r="K182" s="390">
        <v>9.5890410999999995E-2</v>
      </c>
      <c r="L182" s="390">
        <v>0.32191780800000003</v>
      </c>
    </row>
    <row r="183" spans="1:12" ht="10.5" customHeight="1" x14ac:dyDescent="0.25">
      <c r="A183" s="479"/>
      <c r="B183" s="376"/>
      <c r="C183" s="376"/>
      <c r="D183" s="376"/>
      <c r="E183" s="385"/>
      <c r="F183" s="377">
        <v>2688</v>
      </c>
      <c r="G183" s="377">
        <v>2502</v>
      </c>
      <c r="H183" s="378">
        <v>0.93080399999999996</v>
      </c>
      <c r="I183" s="378">
        <v>0.658273</v>
      </c>
      <c r="J183" s="378">
        <v>0.117906</v>
      </c>
      <c r="K183" s="378">
        <v>0.233014</v>
      </c>
      <c r="L183" s="378">
        <v>0.30735400000000002</v>
      </c>
    </row>
    <row r="184" spans="1:12" s="281" customFormat="1" x14ac:dyDescent="0.25">
      <c r="A184" s="277"/>
      <c r="B184" s="277"/>
      <c r="C184" s="277"/>
      <c r="D184" s="277"/>
      <c r="E184" s="278"/>
      <c r="F184" s="279"/>
      <c r="G184" s="279"/>
      <c r="H184" s="280"/>
      <c r="I184" s="280"/>
      <c r="J184" s="280"/>
      <c r="K184" s="280"/>
      <c r="L184" s="280"/>
    </row>
    <row r="185" spans="1:12" s="281" customFormat="1" x14ac:dyDescent="0.25">
      <c r="A185" s="277"/>
      <c r="B185" s="277"/>
      <c r="C185" s="277"/>
      <c r="D185" s="277"/>
      <c r="E185" s="278"/>
      <c r="F185" s="279"/>
      <c r="G185" s="279"/>
      <c r="H185" s="280"/>
      <c r="I185" s="280"/>
      <c r="J185" s="280"/>
      <c r="K185" s="280"/>
      <c r="L185" s="280"/>
    </row>
    <row r="186" spans="1:12" s="281" customFormat="1" x14ac:dyDescent="0.25">
      <c r="A186" s="277"/>
      <c r="B186" s="277"/>
      <c r="C186" s="277"/>
      <c r="D186" s="277"/>
      <c r="E186" s="278"/>
      <c r="F186" s="279"/>
      <c r="G186" s="279"/>
      <c r="H186" s="280"/>
      <c r="I186" s="280"/>
      <c r="J186" s="280"/>
      <c r="K186" s="280"/>
      <c r="L186" s="280"/>
    </row>
    <row r="187" spans="1:12" s="281" customFormat="1" x14ac:dyDescent="0.25">
      <c r="A187" s="277"/>
      <c r="B187" s="277"/>
      <c r="C187" s="277"/>
      <c r="D187" s="277"/>
      <c r="E187" s="278"/>
      <c r="F187" s="279"/>
      <c r="G187" s="279"/>
      <c r="H187" s="280"/>
      <c r="I187" s="280"/>
      <c r="J187" s="280"/>
      <c r="K187" s="280"/>
      <c r="L187" s="280"/>
    </row>
    <row r="188" spans="1:12" s="281" customFormat="1" x14ac:dyDescent="0.25">
      <c r="A188" s="277"/>
      <c r="B188" s="277"/>
      <c r="C188" s="277"/>
      <c r="D188" s="277"/>
      <c r="E188" s="278"/>
      <c r="F188" s="279"/>
      <c r="G188" s="279"/>
      <c r="H188" s="280"/>
      <c r="I188" s="280"/>
      <c r="J188" s="280"/>
      <c r="K188" s="280"/>
      <c r="L188" s="280"/>
    </row>
    <row r="189" spans="1:12" s="281" customFormat="1" x14ac:dyDescent="0.25">
      <c r="A189" s="277"/>
      <c r="B189" s="277"/>
      <c r="C189" s="277"/>
      <c r="D189" s="277"/>
      <c r="E189" s="278"/>
      <c r="F189" s="279"/>
      <c r="G189" s="279"/>
      <c r="H189" s="280"/>
      <c r="I189" s="280"/>
      <c r="J189" s="280"/>
      <c r="K189" s="280"/>
      <c r="L189" s="280"/>
    </row>
    <row r="190" spans="1:12" ht="21" x14ac:dyDescent="0.25">
      <c r="A190" s="276" t="s">
        <v>535</v>
      </c>
    </row>
    <row r="191" spans="1:12" x14ac:dyDescent="0.25">
      <c r="A191" s="301" t="s">
        <v>607</v>
      </c>
    </row>
    <row r="192" spans="1:12" ht="15" customHeight="1" x14ac:dyDescent="0.25">
      <c r="A192" s="393"/>
      <c r="B192" s="394"/>
      <c r="C192" s="394"/>
      <c r="D192" s="394"/>
      <c r="E192" s="400"/>
      <c r="F192" s="395"/>
      <c r="G192" s="395"/>
      <c r="H192" s="395"/>
      <c r="I192" s="478" t="s">
        <v>105</v>
      </c>
      <c r="J192" s="478"/>
      <c r="K192" s="478"/>
      <c r="L192" s="478"/>
    </row>
    <row r="193" spans="1:12" ht="22.5" x14ac:dyDescent="0.25">
      <c r="A193" s="396" t="s">
        <v>182</v>
      </c>
      <c r="B193" s="396" t="s">
        <v>183</v>
      </c>
      <c r="C193" s="396" t="s">
        <v>184</v>
      </c>
      <c r="D193" s="396"/>
      <c r="E193" s="407" t="s">
        <v>0</v>
      </c>
      <c r="F193" s="407" t="s">
        <v>185</v>
      </c>
      <c r="G193" s="407" t="s">
        <v>3</v>
      </c>
      <c r="H193" s="407" t="s">
        <v>4</v>
      </c>
      <c r="I193" s="407" t="s">
        <v>64</v>
      </c>
      <c r="J193" s="407" t="s">
        <v>186</v>
      </c>
      <c r="K193" s="407" t="s">
        <v>187</v>
      </c>
      <c r="L193" s="407" t="s">
        <v>188</v>
      </c>
    </row>
    <row r="194" spans="1:12" ht="10.5" customHeight="1" x14ac:dyDescent="0.25">
      <c r="A194" s="401" t="s">
        <v>397</v>
      </c>
      <c r="B194" s="402" t="s">
        <v>398</v>
      </c>
      <c r="C194" s="402" t="s">
        <v>739</v>
      </c>
      <c r="D194" s="402" t="s">
        <v>191</v>
      </c>
      <c r="E194" s="405" t="s">
        <v>63</v>
      </c>
      <c r="F194" s="403">
        <v>111</v>
      </c>
      <c r="G194" s="403">
        <v>99</v>
      </c>
      <c r="H194" s="404">
        <v>0.89188999999999996</v>
      </c>
      <c r="I194" s="404">
        <v>0.65656999999999999</v>
      </c>
      <c r="J194" s="404">
        <v>0.17172000000000001</v>
      </c>
      <c r="K194" s="404">
        <v>0.21212</v>
      </c>
      <c r="L194" s="404">
        <v>0.27272999999999997</v>
      </c>
    </row>
    <row r="195" spans="1:12" ht="10.5" customHeight="1" x14ac:dyDescent="0.25">
      <c r="A195" s="401"/>
      <c r="B195" s="402" t="s">
        <v>399</v>
      </c>
      <c r="C195" s="402" t="s">
        <v>740</v>
      </c>
      <c r="D195" s="402" t="s">
        <v>208</v>
      </c>
      <c r="E195" s="405" t="s">
        <v>63</v>
      </c>
      <c r="F195" s="403">
        <v>15</v>
      </c>
      <c r="G195" s="403">
        <v>15</v>
      </c>
      <c r="H195" s="404">
        <v>1</v>
      </c>
      <c r="I195" s="404">
        <v>0.33333000000000002</v>
      </c>
      <c r="J195" s="404">
        <v>0</v>
      </c>
      <c r="K195" s="404">
        <v>0.2</v>
      </c>
      <c r="L195" s="404">
        <v>0.13333</v>
      </c>
    </row>
    <row r="196" spans="1:12" ht="10.5" customHeight="1" x14ac:dyDescent="0.25">
      <c r="A196" s="401" t="s">
        <v>400</v>
      </c>
      <c r="B196" s="402" t="s">
        <v>401</v>
      </c>
      <c r="C196" s="402" t="s">
        <v>741</v>
      </c>
      <c r="D196" s="402" t="s">
        <v>191</v>
      </c>
      <c r="E196" s="405" t="s">
        <v>194</v>
      </c>
      <c r="F196" s="403">
        <v>21</v>
      </c>
      <c r="G196" s="403">
        <v>20</v>
      </c>
      <c r="H196" s="404">
        <v>0.95238</v>
      </c>
      <c r="I196" s="404">
        <v>0.25</v>
      </c>
      <c r="J196" s="404">
        <v>0</v>
      </c>
      <c r="K196" s="404">
        <v>0</v>
      </c>
      <c r="L196" s="404">
        <v>0.25</v>
      </c>
    </row>
    <row r="197" spans="1:12" ht="10.5" customHeight="1" x14ac:dyDescent="0.25">
      <c r="A197" s="401"/>
      <c r="B197" s="402" t="s">
        <v>402</v>
      </c>
      <c r="C197" s="402" t="s">
        <v>628</v>
      </c>
      <c r="D197" s="402" t="s">
        <v>208</v>
      </c>
      <c r="E197" s="405" t="s">
        <v>63</v>
      </c>
      <c r="F197" s="403">
        <v>28</v>
      </c>
      <c r="G197" s="403">
        <v>26</v>
      </c>
      <c r="H197" s="404">
        <v>0.92857000000000001</v>
      </c>
      <c r="I197" s="404">
        <v>0.69230999999999998</v>
      </c>
      <c r="J197" s="404">
        <v>0.19231000000000001</v>
      </c>
      <c r="K197" s="404">
        <v>0.19231000000000001</v>
      </c>
      <c r="L197" s="404">
        <v>0.30769000000000002</v>
      </c>
    </row>
    <row r="198" spans="1:12" ht="10.5" customHeight="1" x14ac:dyDescent="0.25">
      <c r="A198" s="401"/>
      <c r="B198" s="402" t="s">
        <v>403</v>
      </c>
      <c r="C198" s="402" t="s">
        <v>731</v>
      </c>
      <c r="D198" s="402" t="s">
        <v>191</v>
      </c>
      <c r="E198" s="405" t="s">
        <v>63</v>
      </c>
      <c r="F198" s="403">
        <v>97</v>
      </c>
      <c r="G198" s="403">
        <v>85</v>
      </c>
      <c r="H198" s="404">
        <v>0.87629000000000001</v>
      </c>
      <c r="I198" s="404">
        <v>0.71765000000000001</v>
      </c>
      <c r="J198" s="404">
        <v>0.23529</v>
      </c>
      <c r="K198" s="404">
        <v>0.22353000000000001</v>
      </c>
      <c r="L198" s="404">
        <v>0.25881999999999999</v>
      </c>
    </row>
    <row r="199" spans="1:12" ht="10.5" customHeight="1" x14ac:dyDescent="0.25">
      <c r="A199" s="401"/>
      <c r="B199" s="402"/>
      <c r="C199" s="402"/>
      <c r="D199" s="402"/>
      <c r="E199" s="405" t="s">
        <v>194</v>
      </c>
      <c r="F199" s="403">
        <v>10</v>
      </c>
      <c r="G199" s="403">
        <v>10</v>
      </c>
      <c r="H199" s="404">
        <v>1</v>
      </c>
      <c r="I199" s="404">
        <v>0.5</v>
      </c>
      <c r="J199" s="404">
        <v>0</v>
      </c>
      <c r="K199" s="404">
        <v>0</v>
      </c>
      <c r="L199" s="404">
        <v>0.5</v>
      </c>
    </row>
    <row r="200" spans="1:12" ht="10.5" customHeight="1" x14ac:dyDescent="0.25">
      <c r="A200" s="401" t="s">
        <v>404</v>
      </c>
      <c r="B200" s="402" t="s">
        <v>405</v>
      </c>
      <c r="C200" s="402" t="s">
        <v>742</v>
      </c>
      <c r="D200" s="402" t="s">
        <v>191</v>
      </c>
      <c r="E200" s="405" t="s">
        <v>63</v>
      </c>
      <c r="F200" s="403">
        <v>20</v>
      </c>
      <c r="G200" s="403">
        <v>16</v>
      </c>
      <c r="H200" s="404">
        <v>0.8</v>
      </c>
      <c r="I200" s="404">
        <v>0.5625</v>
      </c>
      <c r="J200" s="404">
        <v>0.25</v>
      </c>
      <c r="K200" s="404">
        <v>0.1875</v>
      </c>
      <c r="L200" s="404">
        <v>0.125</v>
      </c>
    </row>
    <row r="201" spans="1:12" ht="10.5" customHeight="1" x14ac:dyDescent="0.25">
      <c r="A201" s="401" t="s">
        <v>406</v>
      </c>
      <c r="B201" s="402" t="s">
        <v>407</v>
      </c>
      <c r="C201" s="402" t="s">
        <v>628</v>
      </c>
      <c r="D201" s="402" t="s">
        <v>208</v>
      </c>
      <c r="E201" s="405" t="s">
        <v>63</v>
      </c>
      <c r="F201" s="403">
        <v>39</v>
      </c>
      <c r="G201" s="403">
        <v>37</v>
      </c>
      <c r="H201" s="404">
        <v>0.94872000000000001</v>
      </c>
      <c r="I201" s="404">
        <v>0.59458999999999995</v>
      </c>
      <c r="J201" s="404">
        <v>0.18919</v>
      </c>
      <c r="K201" s="404">
        <v>0.18919</v>
      </c>
      <c r="L201" s="404">
        <v>0.21622</v>
      </c>
    </row>
    <row r="202" spans="1:12" ht="10.5" customHeight="1" x14ac:dyDescent="0.25">
      <c r="A202" s="401"/>
      <c r="B202" s="402" t="s">
        <v>408</v>
      </c>
      <c r="C202" s="402" t="s">
        <v>743</v>
      </c>
      <c r="D202" s="402" t="s">
        <v>191</v>
      </c>
      <c r="E202" s="405" t="s">
        <v>63</v>
      </c>
      <c r="F202" s="403">
        <v>180</v>
      </c>
      <c r="G202" s="403">
        <v>163</v>
      </c>
      <c r="H202" s="404">
        <v>0.90556000000000003</v>
      </c>
      <c r="I202" s="404">
        <v>0.69325000000000003</v>
      </c>
      <c r="J202" s="404">
        <v>0.1411</v>
      </c>
      <c r="K202" s="404">
        <v>0.32514999999999999</v>
      </c>
      <c r="L202" s="404">
        <v>0.22699</v>
      </c>
    </row>
    <row r="203" spans="1:12" ht="10.5" customHeight="1" x14ac:dyDescent="0.25">
      <c r="A203" s="401"/>
      <c r="B203" s="402"/>
      <c r="C203" s="402"/>
      <c r="D203" s="402"/>
      <c r="E203" s="405" t="s">
        <v>194</v>
      </c>
      <c r="F203" s="403">
        <v>9</v>
      </c>
      <c r="G203" s="403">
        <v>8</v>
      </c>
      <c r="H203" s="404">
        <v>0.88888999999999996</v>
      </c>
      <c r="I203" s="404">
        <v>0.375</v>
      </c>
      <c r="J203" s="404">
        <v>0</v>
      </c>
      <c r="K203" s="404">
        <v>0</v>
      </c>
      <c r="L203" s="404">
        <v>0.375</v>
      </c>
    </row>
    <row r="204" spans="1:12" ht="10.5" customHeight="1" x14ac:dyDescent="0.25">
      <c r="A204" s="401" t="s">
        <v>409</v>
      </c>
      <c r="B204" s="402" t="s">
        <v>410</v>
      </c>
      <c r="C204" s="402" t="s">
        <v>744</v>
      </c>
      <c r="D204" s="402" t="s">
        <v>191</v>
      </c>
      <c r="E204" s="405" t="s">
        <v>63</v>
      </c>
      <c r="F204" s="403">
        <v>76</v>
      </c>
      <c r="G204" s="403">
        <v>67</v>
      </c>
      <c r="H204" s="404">
        <v>0.88158000000000003</v>
      </c>
      <c r="I204" s="404">
        <v>0.76119000000000003</v>
      </c>
      <c r="J204" s="404">
        <v>0.22388</v>
      </c>
      <c r="K204" s="404">
        <v>0.19403000000000001</v>
      </c>
      <c r="L204" s="404">
        <v>0.34327999999999997</v>
      </c>
    </row>
    <row r="205" spans="1:12" ht="10.5" customHeight="1" x14ac:dyDescent="0.25">
      <c r="A205" s="401" t="s">
        <v>411</v>
      </c>
      <c r="B205" s="402" t="s">
        <v>412</v>
      </c>
      <c r="C205" s="402" t="s">
        <v>745</v>
      </c>
      <c r="D205" s="402" t="s">
        <v>191</v>
      </c>
      <c r="E205" s="405" t="s">
        <v>63</v>
      </c>
      <c r="F205" s="403">
        <v>58</v>
      </c>
      <c r="G205" s="403">
        <v>54</v>
      </c>
      <c r="H205" s="404">
        <v>0.93103000000000002</v>
      </c>
      <c r="I205" s="404">
        <v>0.74073999999999995</v>
      </c>
      <c r="J205" s="404">
        <v>0.14815</v>
      </c>
      <c r="K205" s="404">
        <v>0.25925999999999999</v>
      </c>
      <c r="L205" s="404">
        <v>0.33333000000000002</v>
      </c>
    </row>
    <row r="206" spans="1:12" ht="10.5" customHeight="1" x14ac:dyDescent="0.25">
      <c r="A206" s="401" t="s">
        <v>413</v>
      </c>
      <c r="B206" s="402" t="s">
        <v>414</v>
      </c>
      <c r="C206" s="402" t="s">
        <v>746</v>
      </c>
      <c r="D206" s="402" t="s">
        <v>191</v>
      </c>
      <c r="E206" s="405" t="s">
        <v>63</v>
      </c>
      <c r="F206" s="403">
        <v>212</v>
      </c>
      <c r="G206" s="403">
        <v>193</v>
      </c>
      <c r="H206" s="404">
        <v>0.91037999999999997</v>
      </c>
      <c r="I206" s="404">
        <v>0.76166</v>
      </c>
      <c r="J206" s="404">
        <v>0.18135000000000001</v>
      </c>
      <c r="K206" s="404">
        <v>0.23316000000000001</v>
      </c>
      <c r="L206" s="404">
        <v>0.34715000000000001</v>
      </c>
    </row>
    <row r="207" spans="1:12" ht="10.5" customHeight="1" x14ac:dyDescent="0.25">
      <c r="A207" s="401"/>
      <c r="B207" s="402" t="s">
        <v>415</v>
      </c>
      <c r="C207" s="402" t="s">
        <v>708</v>
      </c>
      <c r="D207" s="402" t="s">
        <v>208</v>
      </c>
      <c r="E207" s="405" t="s">
        <v>63</v>
      </c>
      <c r="F207" s="403">
        <v>36</v>
      </c>
      <c r="G207" s="403">
        <v>36</v>
      </c>
      <c r="H207" s="404">
        <v>1</v>
      </c>
      <c r="I207" s="404">
        <v>0.63888999999999996</v>
      </c>
      <c r="J207" s="404">
        <v>0.13889000000000001</v>
      </c>
      <c r="K207" s="404">
        <v>0.19444</v>
      </c>
      <c r="L207" s="404">
        <v>0.30556</v>
      </c>
    </row>
    <row r="208" spans="1:12" ht="10.5" customHeight="1" x14ac:dyDescent="0.25">
      <c r="A208" s="401" t="s">
        <v>416</v>
      </c>
      <c r="B208" s="402" t="s">
        <v>417</v>
      </c>
      <c r="C208" s="402" t="s">
        <v>747</v>
      </c>
      <c r="D208" s="402" t="s">
        <v>191</v>
      </c>
      <c r="E208" s="405" t="s">
        <v>63</v>
      </c>
      <c r="F208" s="403">
        <v>17</v>
      </c>
      <c r="G208" s="403">
        <v>17</v>
      </c>
      <c r="H208" s="404">
        <v>1</v>
      </c>
      <c r="I208" s="404">
        <v>0.52941000000000005</v>
      </c>
      <c r="J208" s="404">
        <v>0.23529</v>
      </c>
      <c r="K208" s="404">
        <v>5.8819999999999997E-2</v>
      </c>
      <c r="L208" s="404">
        <v>0.23529</v>
      </c>
    </row>
    <row r="209" spans="1:12" ht="10.5" customHeight="1" x14ac:dyDescent="0.25">
      <c r="A209" s="401" t="s">
        <v>418</v>
      </c>
      <c r="B209" s="402" t="s">
        <v>419</v>
      </c>
      <c r="C209" s="402" t="s">
        <v>748</v>
      </c>
      <c r="D209" s="402" t="s">
        <v>191</v>
      </c>
      <c r="E209" s="405" t="s">
        <v>194</v>
      </c>
      <c r="F209" s="403">
        <v>23</v>
      </c>
      <c r="G209" s="403">
        <v>19</v>
      </c>
      <c r="H209" s="404">
        <v>0.82608999999999999</v>
      </c>
      <c r="I209" s="404">
        <v>0.57894999999999996</v>
      </c>
      <c r="J209" s="404">
        <v>0</v>
      </c>
      <c r="K209" s="404">
        <v>5.2630000000000003E-2</v>
      </c>
      <c r="L209" s="404">
        <v>0.52632000000000001</v>
      </c>
    </row>
    <row r="210" spans="1:12" ht="10.5" customHeight="1" x14ac:dyDescent="0.25">
      <c r="A210" s="401"/>
      <c r="B210" s="402" t="s">
        <v>420</v>
      </c>
      <c r="C210" s="402" t="s">
        <v>648</v>
      </c>
      <c r="D210" s="402" t="s">
        <v>191</v>
      </c>
      <c r="E210" s="405" t="s">
        <v>63</v>
      </c>
      <c r="F210" s="403">
        <v>43</v>
      </c>
      <c r="G210" s="403">
        <v>36</v>
      </c>
      <c r="H210" s="404">
        <v>0.83721000000000001</v>
      </c>
      <c r="I210" s="404">
        <v>0.52778000000000003</v>
      </c>
      <c r="J210" s="404">
        <v>5.5559999999999998E-2</v>
      </c>
      <c r="K210" s="404">
        <v>0.25</v>
      </c>
      <c r="L210" s="404">
        <v>0.22222</v>
      </c>
    </row>
    <row r="211" spans="1:12" ht="10.5" customHeight="1" x14ac:dyDescent="0.25">
      <c r="A211" s="401" t="s">
        <v>421</v>
      </c>
      <c r="B211" s="402" t="s">
        <v>422</v>
      </c>
      <c r="C211" s="402" t="s">
        <v>710</v>
      </c>
      <c r="D211" s="402" t="s">
        <v>191</v>
      </c>
      <c r="E211" s="405" t="s">
        <v>63</v>
      </c>
      <c r="F211" s="403">
        <v>140</v>
      </c>
      <c r="G211" s="403">
        <v>126</v>
      </c>
      <c r="H211" s="404">
        <v>0.9</v>
      </c>
      <c r="I211" s="404">
        <v>0.65873000000000004</v>
      </c>
      <c r="J211" s="404">
        <v>0.16667000000000001</v>
      </c>
      <c r="K211" s="404">
        <v>0.18254000000000001</v>
      </c>
      <c r="L211" s="404">
        <v>0.30952000000000002</v>
      </c>
    </row>
    <row r="212" spans="1:12" ht="10.5" customHeight="1" x14ac:dyDescent="0.25">
      <c r="A212" s="401" t="s">
        <v>423</v>
      </c>
      <c r="B212" s="402" t="s">
        <v>424</v>
      </c>
      <c r="C212" s="402" t="s">
        <v>749</v>
      </c>
      <c r="D212" s="402" t="s">
        <v>191</v>
      </c>
      <c r="E212" s="405" t="s">
        <v>63</v>
      </c>
      <c r="F212" s="403">
        <v>174</v>
      </c>
      <c r="G212" s="403">
        <v>155</v>
      </c>
      <c r="H212" s="404">
        <v>0.89080000000000004</v>
      </c>
      <c r="I212" s="404">
        <v>0.74194000000000004</v>
      </c>
      <c r="J212" s="404">
        <v>0.16774</v>
      </c>
      <c r="K212" s="404">
        <v>0.28387000000000001</v>
      </c>
      <c r="L212" s="404">
        <v>0.29032000000000002</v>
      </c>
    </row>
    <row r="213" spans="1:12" ht="10.5" customHeight="1" x14ac:dyDescent="0.25">
      <c r="A213" s="401"/>
      <c r="B213" s="402" t="s">
        <v>425</v>
      </c>
      <c r="C213" s="402" t="s">
        <v>750</v>
      </c>
      <c r="D213" s="402" t="s">
        <v>208</v>
      </c>
      <c r="E213" s="405" t="s">
        <v>63</v>
      </c>
      <c r="F213" s="403">
        <v>115</v>
      </c>
      <c r="G213" s="403">
        <v>112</v>
      </c>
      <c r="H213" s="404">
        <v>0.97391000000000005</v>
      </c>
      <c r="I213" s="404">
        <v>0.74107000000000001</v>
      </c>
      <c r="J213" s="404">
        <v>0.15179000000000001</v>
      </c>
      <c r="K213" s="404">
        <v>0.25892999999999999</v>
      </c>
      <c r="L213" s="404">
        <v>0.33035999999999999</v>
      </c>
    </row>
    <row r="214" spans="1:12" ht="10.5" customHeight="1" x14ac:dyDescent="0.25">
      <c r="A214" s="401" t="s">
        <v>426</v>
      </c>
      <c r="B214" s="402" t="s">
        <v>427</v>
      </c>
      <c r="C214" s="402" t="s">
        <v>751</v>
      </c>
      <c r="D214" s="402" t="s">
        <v>191</v>
      </c>
      <c r="E214" s="405" t="s">
        <v>63</v>
      </c>
      <c r="F214" s="403">
        <v>79</v>
      </c>
      <c r="G214" s="403">
        <v>71</v>
      </c>
      <c r="H214" s="404">
        <v>0.89873000000000003</v>
      </c>
      <c r="I214" s="404">
        <v>0.77464999999999995</v>
      </c>
      <c r="J214" s="404">
        <v>0.16900999999999999</v>
      </c>
      <c r="K214" s="404">
        <v>0.32394000000000001</v>
      </c>
      <c r="L214" s="404">
        <v>0.28169</v>
      </c>
    </row>
    <row r="215" spans="1:12" ht="10.5" customHeight="1" x14ac:dyDescent="0.25">
      <c r="A215" s="401" t="s">
        <v>616</v>
      </c>
      <c r="B215" s="402" t="s">
        <v>428</v>
      </c>
      <c r="C215" s="402" t="s">
        <v>752</v>
      </c>
      <c r="D215" s="402" t="s">
        <v>191</v>
      </c>
      <c r="E215" s="405" t="s">
        <v>63</v>
      </c>
      <c r="F215" s="403">
        <v>129</v>
      </c>
      <c r="G215" s="403">
        <v>116</v>
      </c>
      <c r="H215" s="404">
        <v>0.89922000000000002</v>
      </c>
      <c r="I215" s="404">
        <v>0.65517000000000003</v>
      </c>
      <c r="J215" s="404">
        <v>0.12069000000000001</v>
      </c>
      <c r="K215" s="404">
        <v>0.18966</v>
      </c>
      <c r="L215" s="404">
        <v>0.34483000000000003</v>
      </c>
    </row>
    <row r="216" spans="1:12" ht="10.5" customHeight="1" x14ac:dyDescent="0.25">
      <c r="A216" s="401" t="s">
        <v>429</v>
      </c>
      <c r="B216" s="402" t="s">
        <v>580</v>
      </c>
      <c r="C216" s="402" t="s">
        <v>701</v>
      </c>
      <c r="D216" s="402" t="s">
        <v>191</v>
      </c>
      <c r="E216" s="405" t="s">
        <v>194</v>
      </c>
      <c r="F216" s="403">
        <v>23</v>
      </c>
      <c r="G216" s="403">
        <v>19</v>
      </c>
      <c r="H216" s="404">
        <v>0.82608999999999999</v>
      </c>
      <c r="I216" s="404">
        <v>0.52632000000000001</v>
      </c>
      <c r="J216" s="404">
        <v>0</v>
      </c>
      <c r="K216" s="404">
        <v>0</v>
      </c>
      <c r="L216" s="404">
        <v>0.52632000000000001</v>
      </c>
    </row>
    <row r="217" spans="1:12" ht="10.5" customHeight="1" x14ac:dyDescent="0.25">
      <c r="A217" s="401"/>
      <c r="B217" s="402" t="s">
        <v>430</v>
      </c>
      <c r="C217" s="402" t="s">
        <v>753</v>
      </c>
      <c r="D217" s="402" t="s">
        <v>191</v>
      </c>
      <c r="E217" s="405" t="s">
        <v>194</v>
      </c>
      <c r="F217" s="403">
        <v>25</v>
      </c>
      <c r="G217" s="403">
        <v>23</v>
      </c>
      <c r="H217" s="404">
        <v>0.92</v>
      </c>
      <c r="I217" s="404">
        <v>0.43478</v>
      </c>
      <c r="J217" s="404">
        <v>0</v>
      </c>
      <c r="K217" s="404">
        <v>0.13042999999999999</v>
      </c>
      <c r="L217" s="404">
        <v>0.30435000000000001</v>
      </c>
    </row>
    <row r="218" spans="1:12" ht="10.5" customHeight="1" x14ac:dyDescent="0.25">
      <c r="A218" s="401"/>
      <c r="B218" s="402" t="s">
        <v>431</v>
      </c>
      <c r="C218" s="402" t="s">
        <v>754</v>
      </c>
      <c r="D218" s="402" t="s">
        <v>191</v>
      </c>
      <c r="E218" s="405" t="s">
        <v>194</v>
      </c>
      <c r="F218" s="403">
        <v>23</v>
      </c>
      <c r="G218" s="403">
        <v>21</v>
      </c>
      <c r="H218" s="404">
        <v>0.91303999999999996</v>
      </c>
      <c r="I218" s="404">
        <v>0.47619</v>
      </c>
      <c r="J218" s="404">
        <v>0</v>
      </c>
      <c r="K218" s="404">
        <v>0.14285999999999999</v>
      </c>
      <c r="L218" s="404">
        <v>0.33333000000000002</v>
      </c>
    </row>
    <row r="219" spans="1:12" ht="10.5" customHeight="1" x14ac:dyDescent="0.25">
      <c r="A219" s="401"/>
      <c r="B219" s="402" t="s">
        <v>432</v>
      </c>
      <c r="C219" s="402" t="s">
        <v>755</v>
      </c>
      <c r="D219" s="402" t="s">
        <v>191</v>
      </c>
      <c r="E219" s="405" t="s">
        <v>194</v>
      </c>
      <c r="F219" s="403">
        <v>22</v>
      </c>
      <c r="G219" s="403">
        <v>18</v>
      </c>
      <c r="H219" s="404">
        <v>0.81818000000000002</v>
      </c>
      <c r="I219" s="404">
        <v>0.77778000000000003</v>
      </c>
      <c r="J219" s="404">
        <v>0</v>
      </c>
      <c r="K219" s="404">
        <v>0.33333000000000002</v>
      </c>
      <c r="L219" s="404">
        <v>0.44444</v>
      </c>
    </row>
    <row r="220" spans="1:12" ht="10.5" customHeight="1" x14ac:dyDescent="0.25">
      <c r="A220" s="401"/>
      <c r="B220" s="402" t="s">
        <v>581</v>
      </c>
      <c r="C220" s="402" t="s">
        <v>756</v>
      </c>
      <c r="D220" s="402" t="s">
        <v>191</v>
      </c>
      <c r="E220" s="405" t="s">
        <v>63</v>
      </c>
      <c r="F220" s="403">
        <v>1</v>
      </c>
      <c r="G220" s="403">
        <v>1</v>
      </c>
      <c r="H220" s="404">
        <v>1</v>
      </c>
      <c r="I220" s="404">
        <v>1</v>
      </c>
      <c r="J220" s="404">
        <v>1</v>
      </c>
      <c r="K220" s="404">
        <v>0</v>
      </c>
      <c r="L220" s="404">
        <v>0</v>
      </c>
    </row>
    <row r="221" spans="1:12" ht="10.5" customHeight="1" x14ac:dyDescent="0.25">
      <c r="A221" s="401"/>
      <c r="B221" s="402" t="s">
        <v>433</v>
      </c>
      <c r="C221" s="402" t="s">
        <v>654</v>
      </c>
      <c r="D221" s="402" t="s">
        <v>208</v>
      </c>
      <c r="E221" s="405" t="s">
        <v>194</v>
      </c>
      <c r="F221" s="403">
        <v>13</v>
      </c>
      <c r="G221" s="403">
        <v>13</v>
      </c>
      <c r="H221" s="404">
        <v>1</v>
      </c>
      <c r="I221" s="404">
        <v>0.69230999999999998</v>
      </c>
      <c r="J221" s="404">
        <v>0</v>
      </c>
      <c r="K221" s="404">
        <v>0</v>
      </c>
      <c r="L221" s="404">
        <v>0.69230999999999998</v>
      </c>
    </row>
    <row r="222" spans="1:12" ht="10.5" customHeight="1" x14ac:dyDescent="0.25">
      <c r="A222" s="401"/>
      <c r="B222" s="402" t="s">
        <v>434</v>
      </c>
      <c r="C222" s="402" t="s">
        <v>757</v>
      </c>
      <c r="D222" s="402" t="s">
        <v>208</v>
      </c>
      <c r="E222" s="405" t="s">
        <v>63</v>
      </c>
      <c r="F222" s="403">
        <v>113</v>
      </c>
      <c r="G222" s="403">
        <v>113</v>
      </c>
      <c r="H222" s="404">
        <v>1</v>
      </c>
      <c r="I222" s="404">
        <v>0.87611000000000006</v>
      </c>
      <c r="J222" s="404">
        <v>0.24779000000000001</v>
      </c>
      <c r="K222" s="404">
        <v>0.35398000000000002</v>
      </c>
      <c r="L222" s="404">
        <v>0.27433999999999997</v>
      </c>
    </row>
    <row r="223" spans="1:12" ht="10.5" customHeight="1" x14ac:dyDescent="0.25">
      <c r="A223" s="401"/>
      <c r="B223" s="402" t="s">
        <v>435</v>
      </c>
      <c r="C223" s="402" t="s">
        <v>758</v>
      </c>
      <c r="D223" s="402" t="s">
        <v>208</v>
      </c>
      <c r="E223" s="405" t="s">
        <v>63</v>
      </c>
      <c r="F223" s="403">
        <v>152</v>
      </c>
      <c r="G223" s="403">
        <v>150</v>
      </c>
      <c r="H223" s="404">
        <v>0.98684000000000005</v>
      </c>
      <c r="I223" s="404">
        <v>0.68</v>
      </c>
      <c r="J223" s="404">
        <v>0.17333000000000001</v>
      </c>
      <c r="K223" s="404">
        <v>0.19333</v>
      </c>
      <c r="L223" s="404">
        <v>0.31333</v>
      </c>
    </row>
    <row r="224" spans="1:12" ht="10.5" customHeight="1" x14ac:dyDescent="0.25">
      <c r="A224" s="401"/>
      <c r="B224" s="402" t="s">
        <v>436</v>
      </c>
      <c r="C224" s="402" t="s">
        <v>759</v>
      </c>
      <c r="D224" s="402" t="s">
        <v>208</v>
      </c>
      <c r="E224" s="405" t="s">
        <v>63</v>
      </c>
      <c r="F224" s="403">
        <v>124</v>
      </c>
      <c r="G224" s="403">
        <v>121</v>
      </c>
      <c r="H224" s="404">
        <v>0.97580999999999996</v>
      </c>
      <c r="I224" s="404">
        <v>0.57850999999999997</v>
      </c>
      <c r="J224" s="404">
        <v>9.0910000000000005E-2</v>
      </c>
      <c r="K224" s="404">
        <v>0.15701999999999999</v>
      </c>
      <c r="L224" s="404">
        <v>0.33057999999999998</v>
      </c>
    </row>
    <row r="225" spans="1:12" ht="10.5" customHeight="1" x14ac:dyDescent="0.25">
      <c r="A225" s="401"/>
      <c r="B225" s="402" t="s">
        <v>437</v>
      </c>
      <c r="C225" s="402" t="s">
        <v>760</v>
      </c>
      <c r="D225" s="402" t="s">
        <v>208</v>
      </c>
      <c r="E225" s="405" t="s">
        <v>63</v>
      </c>
      <c r="F225" s="403">
        <v>39</v>
      </c>
      <c r="G225" s="403">
        <v>39</v>
      </c>
      <c r="H225" s="404">
        <v>1</v>
      </c>
      <c r="I225" s="404">
        <v>0.74358999999999997</v>
      </c>
      <c r="J225" s="404">
        <v>7.6920000000000002E-2</v>
      </c>
      <c r="K225" s="404">
        <v>0.28205000000000002</v>
      </c>
      <c r="L225" s="404">
        <v>0.38462000000000002</v>
      </c>
    </row>
    <row r="226" spans="1:12" ht="10.5" customHeight="1" x14ac:dyDescent="0.25">
      <c r="A226" s="401"/>
      <c r="B226" s="402" t="s">
        <v>438</v>
      </c>
      <c r="C226" s="402" t="s">
        <v>761</v>
      </c>
      <c r="D226" s="402" t="s">
        <v>191</v>
      </c>
      <c r="E226" s="405" t="s">
        <v>63</v>
      </c>
      <c r="F226" s="403">
        <v>96</v>
      </c>
      <c r="G226" s="403">
        <v>73</v>
      </c>
      <c r="H226" s="404">
        <v>0.76041999999999998</v>
      </c>
      <c r="I226" s="404">
        <v>0.41095999999999999</v>
      </c>
      <c r="J226" s="404">
        <v>5.4789999999999998E-2</v>
      </c>
      <c r="K226" s="404">
        <v>9.5890000000000003E-2</v>
      </c>
      <c r="L226" s="404">
        <v>0.26027</v>
      </c>
    </row>
    <row r="227" spans="1:12" ht="10.5" customHeight="1" x14ac:dyDescent="0.25">
      <c r="A227" s="401"/>
      <c r="B227" s="402" t="s">
        <v>439</v>
      </c>
      <c r="C227" s="402" t="s">
        <v>762</v>
      </c>
      <c r="D227" s="402" t="s">
        <v>191</v>
      </c>
      <c r="E227" s="405" t="s">
        <v>63</v>
      </c>
      <c r="F227" s="403">
        <v>94</v>
      </c>
      <c r="G227" s="403">
        <v>73</v>
      </c>
      <c r="H227" s="404">
        <v>0.77659999999999996</v>
      </c>
      <c r="I227" s="404">
        <v>0.50685000000000002</v>
      </c>
      <c r="J227" s="404">
        <v>0.10959000000000001</v>
      </c>
      <c r="K227" s="404">
        <v>0.17807999999999999</v>
      </c>
      <c r="L227" s="404">
        <v>0.21918000000000001</v>
      </c>
    </row>
    <row r="228" spans="1:12" ht="10.5" customHeight="1" x14ac:dyDescent="0.25">
      <c r="A228" s="401"/>
      <c r="B228" s="402"/>
      <c r="C228" s="402"/>
      <c r="D228" s="402"/>
      <c r="E228" s="405" t="s">
        <v>194</v>
      </c>
      <c r="F228" s="403">
        <v>7</v>
      </c>
      <c r="G228" s="403">
        <v>7</v>
      </c>
      <c r="H228" s="404">
        <v>1</v>
      </c>
      <c r="I228" s="404">
        <v>0.14285999999999999</v>
      </c>
      <c r="J228" s="404">
        <v>0</v>
      </c>
      <c r="K228" s="404">
        <v>0</v>
      </c>
      <c r="L228" s="404">
        <v>0.14285999999999999</v>
      </c>
    </row>
    <row r="229" spans="1:12" ht="10.5" customHeight="1" x14ac:dyDescent="0.25">
      <c r="A229" s="401"/>
      <c r="B229" s="402" t="s">
        <v>440</v>
      </c>
      <c r="C229" s="402" t="s">
        <v>763</v>
      </c>
      <c r="D229" s="402" t="s">
        <v>191</v>
      </c>
      <c r="E229" s="405" t="s">
        <v>63</v>
      </c>
      <c r="F229" s="403">
        <v>118</v>
      </c>
      <c r="G229" s="403">
        <v>91</v>
      </c>
      <c r="H229" s="404">
        <v>0.77119000000000004</v>
      </c>
      <c r="I229" s="404">
        <v>0.52746999999999999</v>
      </c>
      <c r="J229" s="404">
        <v>8.7910000000000002E-2</v>
      </c>
      <c r="K229" s="404">
        <v>0.21978</v>
      </c>
      <c r="L229" s="404">
        <v>0.21978</v>
      </c>
    </row>
    <row r="230" spans="1:12" ht="10.5" customHeight="1" x14ac:dyDescent="0.25">
      <c r="A230" s="401"/>
      <c r="B230" s="402" t="s">
        <v>441</v>
      </c>
      <c r="C230" s="402" t="s">
        <v>764</v>
      </c>
      <c r="D230" s="402" t="s">
        <v>208</v>
      </c>
      <c r="E230" s="405" t="s">
        <v>194</v>
      </c>
      <c r="F230" s="403">
        <v>14</v>
      </c>
      <c r="G230" s="403">
        <v>14</v>
      </c>
      <c r="H230" s="404">
        <v>1</v>
      </c>
      <c r="I230" s="404">
        <v>0.71428999999999998</v>
      </c>
      <c r="J230" s="404">
        <v>0</v>
      </c>
      <c r="K230" s="404">
        <v>0.21429000000000001</v>
      </c>
      <c r="L230" s="404">
        <v>0.5</v>
      </c>
    </row>
    <row r="231" spans="1:12" ht="10.5" customHeight="1" x14ac:dyDescent="0.25">
      <c r="A231" s="401"/>
      <c r="B231" s="402" t="s">
        <v>442</v>
      </c>
      <c r="C231" s="402" t="s">
        <v>765</v>
      </c>
      <c r="D231" s="402" t="s">
        <v>191</v>
      </c>
      <c r="E231" s="405" t="s">
        <v>194</v>
      </c>
      <c r="F231" s="403">
        <v>18</v>
      </c>
      <c r="G231" s="403">
        <v>17</v>
      </c>
      <c r="H231" s="404">
        <v>0.94443999999999995</v>
      </c>
      <c r="I231" s="404">
        <v>0.52941000000000005</v>
      </c>
      <c r="J231" s="404">
        <v>0</v>
      </c>
      <c r="K231" s="404">
        <v>0.17646999999999999</v>
      </c>
      <c r="L231" s="404">
        <v>0.35293999999999998</v>
      </c>
    </row>
    <row r="232" spans="1:12" ht="10.5" customHeight="1" x14ac:dyDescent="0.25">
      <c r="A232" s="401"/>
      <c r="B232" s="402" t="s">
        <v>443</v>
      </c>
      <c r="C232" s="402" t="s">
        <v>730</v>
      </c>
      <c r="D232" s="402" t="s">
        <v>191</v>
      </c>
      <c r="E232" s="405" t="s">
        <v>63</v>
      </c>
      <c r="F232" s="403">
        <v>195</v>
      </c>
      <c r="G232" s="403">
        <v>167</v>
      </c>
      <c r="H232" s="404">
        <v>0.85641</v>
      </c>
      <c r="I232" s="404">
        <v>0.78442999999999996</v>
      </c>
      <c r="J232" s="404">
        <v>0.21557000000000001</v>
      </c>
      <c r="K232" s="404">
        <v>0.28144000000000002</v>
      </c>
      <c r="L232" s="404">
        <v>0.28743000000000002</v>
      </c>
    </row>
    <row r="233" spans="1:12" ht="10.5" customHeight="1" x14ac:dyDescent="0.25">
      <c r="A233" s="401"/>
      <c r="B233" s="402" t="s">
        <v>444</v>
      </c>
      <c r="C233" s="402" t="s">
        <v>691</v>
      </c>
      <c r="D233" s="402" t="s">
        <v>191</v>
      </c>
      <c r="E233" s="405" t="s">
        <v>63</v>
      </c>
      <c r="F233" s="403">
        <v>117</v>
      </c>
      <c r="G233" s="403">
        <v>111</v>
      </c>
      <c r="H233" s="404">
        <v>0.94872000000000001</v>
      </c>
      <c r="I233" s="404">
        <v>0.80179999999999996</v>
      </c>
      <c r="J233" s="404">
        <v>0.26125999999999999</v>
      </c>
      <c r="K233" s="404">
        <v>0.18919</v>
      </c>
      <c r="L233" s="404">
        <v>0.35135</v>
      </c>
    </row>
    <row r="234" spans="1:12" ht="10.5" customHeight="1" x14ac:dyDescent="0.25">
      <c r="A234" s="401"/>
      <c r="B234" s="402" t="s">
        <v>445</v>
      </c>
      <c r="C234" s="402" t="s">
        <v>766</v>
      </c>
      <c r="D234" s="402" t="s">
        <v>191</v>
      </c>
      <c r="E234" s="405" t="s">
        <v>63</v>
      </c>
      <c r="F234" s="403">
        <v>77</v>
      </c>
      <c r="G234" s="403">
        <v>65</v>
      </c>
      <c r="H234" s="404">
        <v>0.84416000000000002</v>
      </c>
      <c r="I234" s="408">
        <v>0.43076999999999999</v>
      </c>
      <c r="J234" s="408">
        <v>0.10768999999999999</v>
      </c>
      <c r="K234" s="408">
        <v>0.10768999999999999</v>
      </c>
      <c r="L234" s="408">
        <v>0.21537999999999999</v>
      </c>
    </row>
    <row r="235" spans="1:12" ht="10.5" customHeight="1" x14ac:dyDescent="0.25">
      <c r="A235" s="401"/>
      <c r="B235" s="402" t="s">
        <v>446</v>
      </c>
      <c r="C235" s="402" t="s">
        <v>767</v>
      </c>
      <c r="D235" s="402" t="s">
        <v>191</v>
      </c>
      <c r="E235" s="405" t="s">
        <v>63</v>
      </c>
      <c r="F235" s="403">
        <v>109</v>
      </c>
      <c r="G235" s="403">
        <v>97</v>
      </c>
      <c r="H235" s="404">
        <v>0.88990999999999998</v>
      </c>
      <c r="I235" s="404">
        <v>0.50514999999999999</v>
      </c>
      <c r="J235" s="404">
        <v>8.2470000000000002E-2</v>
      </c>
      <c r="K235" s="404">
        <v>0.14433000000000001</v>
      </c>
      <c r="L235" s="404">
        <v>0.27834999999999999</v>
      </c>
    </row>
    <row r="236" spans="1:12" ht="10.5" customHeight="1" x14ac:dyDescent="0.25">
      <c r="A236" s="401"/>
      <c r="B236" s="402"/>
      <c r="C236" s="402"/>
      <c r="D236" s="402"/>
      <c r="E236" s="405" t="s">
        <v>194</v>
      </c>
      <c r="F236" s="403">
        <v>3</v>
      </c>
      <c r="G236" s="403">
        <v>3</v>
      </c>
      <c r="H236" s="404">
        <v>1</v>
      </c>
      <c r="I236" s="404">
        <v>1</v>
      </c>
      <c r="J236" s="404">
        <v>0</v>
      </c>
      <c r="K236" s="404">
        <v>0</v>
      </c>
      <c r="L236" s="404">
        <v>1</v>
      </c>
    </row>
    <row r="237" spans="1:12" ht="10.5" customHeight="1" x14ac:dyDescent="0.25">
      <c r="A237" s="401"/>
      <c r="B237" s="402" t="s">
        <v>447</v>
      </c>
      <c r="C237" s="402" t="s">
        <v>768</v>
      </c>
      <c r="D237" s="402" t="s">
        <v>208</v>
      </c>
      <c r="E237" s="405" t="s">
        <v>63</v>
      </c>
      <c r="F237" s="403">
        <v>118</v>
      </c>
      <c r="G237" s="403">
        <v>118</v>
      </c>
      <c r="H237" s="404">
        <v>1</v>
      </c>
      <c r="I237" s="404">
        <v>0.95762999999999998</v>
      </c>
      <c r="J237" s="404">
        <v>0.29660999999999998</v>
      </c>
      <c r="K237" s="404">
        <v>0.41525000000000001</v>
      </c>
      <c r="L237" s="404">
        <v>0.24576000000000001</v>
      </c>
    </row>
    <row r="238" spans="1:12" ht="10.5" customHeight="1" x14ac:dyDescent="0.25">
      <c r="A238" s="401"/>
      <c r="B238" s="402" t="s">
        <v>448</v>
      </c>
      <c r="C238" s="402" t="s">
        <v>769</v>
      </c>
      <c r="D238" s="402" t="s">
        <v>208</v>
      </c>
      <c r="E238" s="405" t="s">
        <v>194</v>
      </c>
      <c r="F238" s="403">
        <v>13</v>
      </c>
      <c r="G238" s="403">
        <v>13</v>
      </c>
      <c r="H238" s="404">
        <v>1</v>
      </c>
      <c r="I238" s="404">
        <v>0.46154000000000001</v>
      </c>
      <c r="J238" s="404">
        <v>0</v>
      </c>
      <c r="K238" s="404">
        <v>0.15384999999999999</v>
      </c>
      <c r="L238" s="404">
        <v>0.30769000000000002</v>
      </c>
    </row>
    <row r="239" spans="1:12" ht="10.5" customHeight="1" x14ac:dyDescent="0.25">
      <c r="A239" s="401"/>
      <c r="B239" s="402" t="s">
        <v>449</v>
      </c>
      <c r="C239" s="402" t="s">
        <v>770</v>
      </c>
      <c r="D239" s="402" t="s">
        <v>191</v>
      </c>
      <c r="E239" s="405" t="s">
        <v>63</v>
      </c>
      <c r="F239" s="403">
        <v>128</v>
      </c>
      <c r="G239" s="403">
        <v>98</v>
      </c>
      <c r="H239" s="404">
        <v>0.76563000000000003</v>
      </c>
      <c r="I239" s="404">
        <v>0.66327000000000003</v>
      </c>
      <c r="J239" s="404">
        <v>0.12245</v>
      </c>
      <c r="K239" s="404">
        <v>0.24490000000000001</v>
      </c>
      <c r="L239" s="404">
        <v>0.29592000000000002</v>
      </c>
    </row>
    <row r="240" spans="1:12" ht="10.5" customHeight="1" x14ac:dyDescent="0.25">
      <c r="A240" s="401" t="s">
        <v>450</v>
      </c>
      <c r="B240" s="402" t="s">
        <v>451</v>
      </c>
      <c r="C240" s="402" t="s">
        <v>771</v>
      </c>
      <c r="D240" s="402" t="s">
        <v>191</v>
      </c>
      <c r="E240" s="405" t="s">
        <v>63</v>
      </c>
      <c r="F240" s="403">
        <v>176</v>
      </c>
      <c r="G240" s="403">
        <v>150</v>
      </c>
      <c r="H240" s="404">
        <v>0.85226999999999997</v>
      </c>
      <c r="I240" s="404">
        <v>0.66666999999999998</v>
      </c>
      <c r="J240" s="404">
        <v>0.12667</v>
      </c>
      <c r="K240" s="404">
        <v>0.28000000000000003</v>
      </c>
      <c r="L240" s="404">
        <v>0.26</v>
      </c>
    </row>
    <row r="241" spans="1:12" ht="10.5" customHeight="1" x14ac:dyDescent="0.25">
      <c r="A241" s="401"/>
      <c r="B241" s="402" t="s">
        <v>452</v>
      </c>
      <c r="C241" s="402" t="s">
        <v>772</v>
      </c>
      <c r="D241" s="402" t="s">
        <v>191</v>
      </c>
      <c r="E241" s="405" t="s">
        <v>63</v>
      </c>
      <c r="F241" s="403">
        <v>141</v>
      </c>
      <c r="G241" s="403">
        <v>132</v>
      </c>
      <c r="H241" s="404">
        <v>0.93616999999999995</v>
      </c>
      <c r="I241" s="404">
        <v>0.64393999999999996</v>
      </c>
      <c r="J241" s="404">
        <v>0.12878999999999999</v>
      </c>
      <c r="K241" s="404">
        <v>0.25757999999999998</v>
      </c>
      <c r="L241" s="404">
        <v>0.25757999999999998</v>
      </c>
    </row>
    <row r="242" spans="1:12" ht="10.5" customHeight="1" x14ac:dyDescent="0.25">
      <c r="A242" s="401" t="s">
        <v>453</v>
      </c>
      <c r="B242" s="402" t="s">
        <v>454</v>
      </c>
      <c r="C242" s="402" t="s">
        <v>773</v>
      </c>
      <c r="D242" s="402" t="s">
        <v>191</v>
      </c>
      <c r="E242" s="405" t="s">
        <v>63</v>
      </c>
      <c r="F242" s="403">
        <v>89</v>
      </c>
      <c r="G242" s="403">
        <v>76</v>
      </c>
      <c r="H242" s="404">
        <v>0.85392999999999997</v>
      </c>
      <c r="I242" s="404">
        <v>0.57894999999999996</v>
      </c>
      <c r="J242" s="404">
        <v>0.13158</v>
      </c>
      <c r="K242" s="404">
        <v>0.15789</v>
      </c>
      <c r="L242" s="404">
        <v>0.28947000000000001</v>
      </c>
    </row>
    <row r="243" spans="1:12" ht="10.5" customHeight="1" x14ac:dyDescent="0.25">
      <c r="A243" s="401"/>
      <c r="B243" s="402" t="s">
        <v>455</v>
      </c>
      <c r="C243" s="402" t="s">
        <v>774</v>
      </c>
      <c r="D243" s="402" t="s">
        <v>208</v>
      </c>
      <c r="E243" s="405" t="s">
        <v>63</v>
      </c>
      <c r="F243" s="403">
        <v>45</v>
      </c>
      <c r="G243" s="403">
        <v>44</v>
      </c>
      <c r="H243" s="404">
        <v>0.97777999999999998</v>
      </c>
      <c r="I243" s="404">
        <v>0.63636000000000004</v>
      </c>
      <c r="J243" s="404">
        <v>9.0910000000000005E-2</v>
      </c>
      <c r="K243" s="404">
        <v>0.20455000000000001</v>
      </c>
      <c r="L243" s="404">
        <v>0.34090999999999999</v>
      </c>
    </row>
    <row r="244" spans="1:12" ht="10.5" customHeight="1" x14ac:dyDescent="0.25">
      <c r="A244" s="401"/>
      <c r="B244" s="402"/>
      <c r="C244" s="402"/>
      <c r="D244" s="402"/>
      <c r="E244" s="405" t="s">
        <v>194</v>
      </c>
      <c r="F244" s="403">
        <v>15</v>
      </c>
      <c r="G244" s="403">
        <v>15</v>
      </c>
      <c r="H244" s="404">
        <v>1</v>
      </c>
      <c r="I244" s="404">
        <v>0.4</v>
      </c>
      <c r="J244" s="404">
        <v>6.6669999999999993E-2</v>
      </c>
      <c r="K244" s="404">
        <v>0.13333</v>
      </c>
      <c r="L244" s="404">
        <v>0.2</v>
      </c>
    </row>
    <row r="245" spans="1:12" ht="10.5" customHeight="1" x14ac:dyDescent="0.25">
      <c r="A245" s="401" t="s">
        <v>456</v>
      </c>
      <c r="B245" s="402" t="s">
        <v>457</v>
      </c>
      <c r="C245" s="402" t="s">
        <v>775</v>
      </c>
      <c r="D245" s="402" t="s">
        <v>191</v>
      </c>
      <c r="E245" s="405" t="s">
        <v>63</v>
      </c>
      <c r="F245" s="403">
        <v>22</v>
      </c>
      <c r="G245" s="403">
        <v>20</v>
      </c>
      <c r="H245" s="404">
        <v>0.90908999999999995</v>
      </c>
      <c r="I245" s="404">
        <v>0.6</v>
      </c>
      <c r="J245" s="404">
        <v>0.05</v>
      </c>
      <c r="K245" s="404">
        <v>0.25</v>
      </c>
      <c r="L245" s="404">
        <v>0.3</v>
      </c>
    </row>
    <row r="246" spans="1:12" ht="10.5" customHeight="1" x14ac:dyDescent="0.25">
      <c r="A246" s="401" t="s">
        <v>458</v>
      </c>
      <c r="B246" s="402" t="s">
        <v>459</v>
      </c>
      <c r="C246" s="402" t="s">
        <v>776</v>
      </c>
      <c r="D246" s="402" t="s">
        <v>191</v>
      </c>
      <c r="E246" s="405" t="s">
        <v>63</v>
      </c>
      <c r="F246" s="403">
        <v>135</v>
      </c>
      <c r="G246" s="403">
        <v>107</v>
      </c>
      <c r="H246" s="404">
        <v>0.79259000000000002</v>
      </c>
      <c r="I246" s="404">
        <v>0.52336000000000005</v>
      </c>
      <c r="J246" s="404">
        <v>8.4110000000000004E-2</v>
      </c>
      <c r="K246" s="404">
        <v>0.18692</v>
      </c>
      <c r="L246" s="404">
        <v>0.25234000000000001</v>
      </c>
    </row>
    <row r="247" spans="1:12" ht="10.5" customHeight="1" x14ac:dyDescent="0.25">
      <c r="A247" s="401"/>
      <c r="B247" s="402"/>
      <c r="C247" s="402"/>
      <c r="D247" s="402"/>
      <c r="E247" s="405" t="s">
        <v>194</v>
      </c>
      <c r="F247" s="403">
        <v>6</v>
      </c>
      <c r="G247" s="403">
        <v>6</v>
      </c>
      <c r="H247" s="404">
        <v>1</v>
      </c>
      <c r="I247" s="404">
        <v>0.83333000000000002</v>
      </c>
      <c r="J247" s="404">
        <v>0</v>
      </c>
      <c r="K247" s="404">
        <v>0.33333000000000002</v>
      </c>
      <c r="L247" s="404">
        <v>0.5</v>
      </c>
    </row>
    <row r="248" spans="1:12" ht="10.5" customHeight="1" x14ac:dyDescent="0.25">
      <c r="A248" s="401" t="s">
        <v>460</v>
      </c>
      <c r="B248" s="402" t="s">
        <v>461</v>
      </c>
      <c r="C248" s="402" t="s">
        <v>777</v>
      </c>
      <c r="D248" s="402" t="s">
        <v>208</v>
      </c>
      <c r="E248" s="405" t="s">
        <v>63</v>
      </c>
      <c r="F248" s="403">
        <v>12</v>
      </c>
      <c r="G248" s="403">
        <v>12</v>
      </c>
      <c r="H248" s="404">
        <v>1</v>
      </c>
      <c r="I248" s="404">
        <v>0.5</v>
      </c>
      <c r="J248" s="404">
        <v>0.33333000000000002</v>
      </c>
      <c r="K248" s="404">
        <v>0</v>
      </c>
      <c r="L248" s="404">
        <v>0.16667000000000001</v>
      </c>
    </row>
    <row r="249" spans="1:12" ht="10.5" customHeight="1" x14ac:dyDescent="0.25">
      <c r="A249" s="401" t="s">
        <v>462</v>
      </c>
      <c r="B249" s="402" t="s">
        <v>463</v>
      </c>
      <c r="C249" s="402" t="s">
        <v>778</v>
      </c>
      <c r="D249" s="402" t="s">
        <v>191</v>
      </c>
      <c r="E249" s="405" t="s">
        <v>194</v>
      </c>
      <c r="F249" s="403">
        <v>23</v>
      </c>
      <c r="G249" s="403">
        <v>22</v>
      </c>
      <c r="H249" s="404">
        <v>0.95652000000000004</v>
      </c>
      <c r="I249" s="404">
        <v>0.68181999999999998</v>
      </c>
      <c r="J249" s="404">
        <v>0</v>
      </c>
      <c r="K249" s="404">
        <v>0.22727</v>
      </c>
      <c r="L249" s="404">
        <v>0.45455000000000001</v>
      </c>
    </row>
    <row r="250" spans="1:12" ht="10.5" customHeight="1" x14ac:dyDescent="0.25">
      <c r="A250" s="401"/>
      <c r="B250" s="402" t="s">
        <v>464</v>
      </c>
      <c r="C250" s="402" t="s">
        <v>779</v>
      </c>
      <c r="D250" s="402" t="s">
        <v>191</v>
      </c>
      <c r="E250" s="405" t="s">
        <v>63</v>
      </c>
      <c r="F250" s="403">
        <v>121</v>
      </c>
      <c r="G250" s="403">
        <v>110</v>
      </c>
      <c r="H250" s="404">
        <v>0.90908999999999995</v>
      </c>
      <c r="I250" s="404">
        <v>0.51817999999999997</v>
      </c>
      <c r="J250" s="404">
        <v>0.12726999999999999</v>
      </c>
      <c r="K250" s="404">
        <v>0.21818000000000001</v>
      </c>
      <c r="L250" s="404">
        <v>0.17272999999999999</v>
      </c>
    </row>
    <row r="251" spans="1:12" ht="10.5" customHeight="1" x14ac:dyDescent="0.25">
      <c r="A251" s="401"/>
      <c r="B251" s="402" t="s">
        <v>465</v>
      </c>
      <c r="C251" s="402" t="s">
        <v>780</v>
      </c>
      <c r="D251" s="402" t="s">
        <v>191</v>
      </c>
      <c r="E251" s="405" t="s">
        <v>63</v>
      </c>
      <c r="F251" s="403">
        <v>138</v>
      </c>
      <c r="G251" s="403">
        <v>125</v>
      </c>
      <c r="H251" s="404">
        <v>0.90580000000000005</v>
      </c>
      <c r="I251" s="404">
        <v>0.65600000000000003</v>
      </c>
      <c r="J251" s="404">
        <v>0.16</v>
      </c>
      <c r="K251" s="404">
        <v>0.216</v>
      </c>
      <c r="L251" s="404">
        <v>0.28000000000000003</v>
      </c>
    </row>
    <row r="252" spans="1:12" ht="10.5" customHeight="1" x14ac:dyDescent="0.25">
      <c r="A252" s="401"/>
      <c r="B252" s="402" t="s">
        <v>466</v>
      </c>
      <c r="C252" s="402" t="s">
        <v>781</v>
      </c>
      <c r="D252" s="402" t="s">
        <v>208</v>
      </c>
      <c r="E252" s="405" t="s">
        <v>63</v>
      </c>
      <c r="F252" s="403">
        <v>96</v>
      </c>
      <c r="G252" s="403">
        <v>95</v>
      </c>
      <c r="H252" s="404">
        <v>0.98958000000000002</v>
      </c>
      <c r="I252" s="404">
        <v>0.53683999999999998</v>
      </c>
      <c r="J252" s="404">
        <v>0.12631999999999999</v>
      </c>
      <c r="K252" s="404">
        <v>0.10526000000000001</v>
      </c>
      <c r="L252" s="404">
        <v>0.30525999999999998</v>
      </c>
    </row>
    <row r="253" spans="1:12" ht="10.5" customHeight="1" x14ac:dyDescent="0.25">
      <c r="A253" s="401" t="s">
        <v>467</v>
      </c>
      <c r="B253" s="402" t="s">
        <v>468</v>
      </c>
      <c r="C253" s="402" t="s">
        <v>782</v>
      </c>
      <c r="D253" s="402" t="s">
        <v>191</v>
      </c>
      <c r="E253" s="405" t="s">
        <v>63</v>
      </c>
      <c r="F253" s="403">
        <v>78</v>
      </c>
      <c r="G253" s="403">
        <v>71</v>
      </c>
      <c r="H253" s="404">
        <v>0.91025999999999996</v>
      </c>
      <c r="I253" s="404">
        <v>0.71831</v>
      </c>
      <c r="J253" s="404">
        <v>0.15493000000000001</v>
      </c>
      <c r="K253" s="404">
        <v>0.22534999999999999</v>
      </c>
      <c r="L253" s="404">
        <v>0.33803</v>
      </c>
    </row>
    <row r="254" spans="1:12" ht="10.5" customHeight="1" x14ac:dyDescent="0.25">
      <c r="A254" s="401" t="s">
        <v>469</v>
      </c>
      <c r="B254" s="402" t="s">
        <v>470</v>
      </c>
      <c r="C254" s="402" t="s">
        <v>783</v>
      </c>
      <c r="D254" s="402" t="s">
        <v>191</v>
      </c>
      <c r="E254" s="405" t="s">
        <v>63</v>
      </c>
      <c r="F254" s="403">
        <v>28</v>
      </c>
      <c r="G254" s="403">
        <v>24</v>
      </c>
      <c r="H254" s="404">
        <v>0.85714000000000001</v>
      </c>
      <c r="I254" s="404">
        <v>0.625</v>
      </c>
      <c r="J254" s="404">
        <v>0</v>
      </c>
      <c r="K254" s="404">
        <v>0.25</v>
      </c>
      <c r="L254" s="404">
        <v>0.375</v>
      </c>
    </row>
    <row r="255" spans="1:12" ht="10.5" customHeight="1" x14ac:dyDescent="0.25">
      <c r="A255" s="401" t="s">
        <v>471</v>
      </c>
      <c r="B255" s="402" t="s">
        <v>472</v>
      </c>
      <c r="C255" s="402" t="s">
        <v>784</v>
      </c>
      <c r="D255" s="402" t="s">
        <v>191</v>
      </c>
      <c r="E255" s="405" t="s">
        <v>63</v>
      </c>
      <c r="F255" s="403">
        <v>134</v>
      </c>
      <c r="G255" s="403">
        <v>108</v>
      </c>
      <c r="H255" s="404">
        <v>0.80596999999999996</v>
      </c>
      <c r="I255" s="404">
        <v>0.57406999999999997</v>
      </c>
      <c r="J255" s="404">
        <v>0.11111</v>
      </c>
      <c r="K255" s="404">
        <v>0.25925999999999999</v>
      </c>
      <c r="L255" s="404">
        <v>0.20369999999999999</v>
      </c>
    </row>
    <row r="256" spans="1:12" ht="10.5" customHeight="1" x14ac:dyDescent="0.25">
      <c r="A256" s="401"/>
      <c r="B256" s="402"/>
      <c r="C256" s="402"/>
      <c r="D256" s="402"/>
      <c r="E256" s="405" t="s">
        <v>194</v>
      </c>
      <c r="F256" s="403">
        <v>5</v>
      </c>
      <c r="G256" s="403">
        <v>4</v>
      </c>
      <c r="H256" s="404">
        <v>0.8</v>
      </c>
      <c r="I256" s="404">
        <v>0.75</v>
      </c>
      <c r="J256" s="404">
        <v>0</v>
      </c>
      <c r="K256" s="404">
        <v>0.5</v>
      </c>
      <c r="L256" s="404">
        <v>0.25</v>
      </c>
    </row>
    <row r="257" spans="1:12" ht="10.5" customHeight="1" x14ac:dyDescent="0.25">
      <c r="A257" s="401" t="s">
        <v>473</v>
      </c>
      <c r="B257" s="402" t="s">
        <v>474</v>
      </c>
      <c r="C257" s="402" t="s">
        <v>785</v>
      </c>
      <c r="D257" s="402" t="s">
        <v>191</v>
      </c>
      <c r="E257" s="405" t="s">
        <v>63</v>
      </c>
      <c r="F257" s="403">
        <v>51</v>
      </c>
      <c r="G257" s="403">
        <v>46</v>
      </c>
      <c r="H257" s="404">
        <v>0.90195999999999998</v>
      </c>
      <c r="I257" s="404">
        <v>0.65217000000000003</v>
      </c>
      <c r="J257" s="404">
        <v>0.13042999999999999</v>
      </c>
      <c r="K257" s="404">
        <v>0.21739</v>
      </c>
      <c r="L257" s="404">
        <v>0.30435000000000001</v>
      </c>
    </row>
    <row r="258" spans="1:12" ht="10.5" customHeight="1" x14ac:dyDescent="0.25">
      <c r="A258" s="401" t="s">
        <v>475</v>
      </c>
      <c r="B258" s="402" t="s">
        <v>476</v>
      </c>
      <c r="C258" s="402" t="s">
        <v>620</v>
      </c>
      <c r="D258" s="402" t="s">
        <v>191</v>
      </c>
      <c r="E258" s="405" t="s">
        <v>63</v>
      </c>
      <c r="F258" s="403">
        <v>180</v>
      </c>
      <c r="G258" s="403">
        <v>171</v>
      </c>
      <c r="H258" s="404">
        <v>0.95</v>
      </c>
      <c r="I258" s="404">
        <v>0.77193000000000001</v>
      </c>
      <c r="J258" s="404">
        <v>0.22222</v>
      </c>
      <c r="K258" s="404">
        <v>0.27484999999999998</v>
      </c>
      <c r="L258" s="404">
        <v>0.27484999999999998</v>
      </c>
    </row>
    <row r="259" spans="1:12" ht="10.5" customHeight="1" x14ac:dyDescent="0.25">
      <c r="A259" s="401"/>
      <c r="B259" s="402"/>
      <c r="C259" s="402"/>
      <c r="D259" s="402"/>
      <c r="E259" s="405" t="s">
        <v>194</v>
      </c>
      <c r="F259" s="403">
        <v>2</v>
      </c>
      <c r="G259" s="403">
        <v>2</v>
      </c>
      <c r="H259" s="404">
        <v>1</v>
      </c>
      <c r="I259" s="404">
        <v>1</v>
      </c>
      <c r="J259" s="404">
        <v>0</v>
      </c>
      <c r="K259" s="404">
        <v>0.5</v>
      </c>
      <c r="L259" s="404">
        <v>0.5</v>
      </c>
    </row>
    <row r="260" spans="1:12" ht="10.5" customHeight="1" x14ac:dyDescent="0.25">
      <c r="A260" s="401" t="s">
        <v>477</v>
      </c>
      <c r="B260" s="402" t="s">
        <v>478</v>
      </c>
      <c r="C260" s="402" t="s">
        <v>786</v>
      </c>
      <c r="D260" s="402" t="s">
        <v>191</v>
      </c>
      <c r="E260" s="405" t="s">
        <v>63</v>
      </c>
      <c r="F260" s="403">
        <v>137</v>
      </c>
      <c r="G260" s="403">
        <v>121</v>
      </c>
      <c r="H260" s="404">
        <v>0.88321000000000005</v>
      </c>
      <c r="I260" s="404">
        <v>0.54544999999999999</v>
      </c>
      <c r="J260" s="404">
        <v>0.12397</v>
      </c>
      <c r="K260" s="404">
        <v>0.19835</v>
      </c>
      <c r="L260" s="404">
        <v>0.22314000000000001</v>
      </c>
    </row>
    <row r="261" spans="1:12" ht="10.5" customHeight="1" x14ac:dyDescent="0.25">
      <c r="A261" s="401" t="s">
        <v>479</v>
      </c>
      <c r="B261" s="402" t="s">
        <v>480</v>
      </c>
      <c r="C261" s="402" t="s">
        <v>787</v>
      </c>
      <c r="D261" s="402" t="s">
        <v>191</v>
      </c>
      <c r="E261" s="405" t="s">
        <v>63</v>
      </c>
      <c r="F261" s="403">
        <v>57</v>
      </c>
      <c r="G261" s="403">
        <v>52</v>
      </c>
      <c r="H261" s="404">
        <v>0.91227999999999998</v>
      </c>
      <c r="I261" s="404">
        <v>0.75</v>
      </c>
      <c r="J261" s="404">
        <v>0.11538</v>
      </c>
      <c r="K261" s="404">
        <v>0.42308000000000001</v>
      </c>
      <c r="L261" s="404">
        <v>0.21154000000000001</v>
      </c>
    </row>
    <row r="262" spans="1:12" ht="10.5" customHeight="1" x14ac:dyDescent="0.25">
      <c r="A262" s="401" t="s">
        <v>481</v>
      </c>
      <c r="B262" s="402" t="s">
        <v>482</v>
      </c>
      <c r="C262" s="402" t="s">
        <v>788</v>
      </c>
      <c r="D262" s="402" t="s">
        <v>191</v>
      </c>
      <c r="E262" s="405" t="s">
        <v>63</v>
      </c>
      <c r="F262" s="403">
        <v>97</v>
      </c>
      <c r="G262" s="403">
        <v>79</v>
      </c>
      <c r="H262" s="404">
        <v>0.81442999999999999</v>
      </c>
      <c r="I262" s="404">
        <v>0.64556999999999998</v>
      </c>
      <c r="J262" s="404">
        <v>0.17721999999999999</v>
      </c>
      <c r="K262" s="404">
        <v>0.24051</v>
      </c>
      <c r="L262" s="404">
        <v>0.22785</v>
      </c>
    </row>
    <row r="263" spans="1:12" ht="10.5" customHeight="1" x14ac:dyDescent="0.25">
      <c r="A263" s="401"/>
      <c r="B263" s="402" t="s">
        <v>483</v>
      </c>
      <c r="C263" s="402" t="s">
        <v>628</v>
      </c>
      <c r="D263" s="402" t="s">
        <v>208</v>
      </c>
      <c r="E263" s="405" t="s">
        <v>63</v>
      </c>
      <c r="F263" s="403">
        <v>21</v>
      </c>
      <c r="G263" s="403">
        <v>17</v>
      </c>
      <c r="H263" s="404">
        <v>0.80952000000000002</v>
      </c>
      <c r="I263" s="404">
        <v>0.52941000000000005</v>
      </c>
      <c r="J263" s="404">
        <v>0.17646999999999999</v>
      </c>
      <c r="K263" s="404">
        <v>0.17646999999999999</v>
      </c>
      <c r="L263" s="404">
        <v>0.17646999999999999</v>
      </c>
    </row>
    <row r="264" spans="1:12" ht="10.5" customHeight="1" x14ac:dyDescent="0.25">
      <c r="A264" s="401" t="s">
        <v>484</v>
      </c>
      <c r="B264" s="402" t="s">
        <v>485</v>
      </c>
      <c r="C264" s="402" t="s">
        <v>789</v>
      </c>
      <c r="D264" s="402" t="s">
        <v>191</v>
      </c>
      <c r="E264" s="405" t="s">
        <v>63</v>
      </c>
      <c r="F264" s="403">
        <v>59</v>
      </c>
      <c r="G264" s="403">
        <v>50</v>
      </c>
      <c r="H264" s="404">
        <v>0.84745999999999999</v>
      </c>
      <c r="I264" s="404">
        <v>0.52</v>
      </c>
      <c r="J264" s="404">
        <v>0.08</v>
      </c>
      <c r="K264" s="404">
        <v>0.24</v>
      </c>
      <c r="L264" s="404">
        <v>0.2</v>
      </c>
    </row>
    <row r="265" spans="1:12" ht="10.5" customHeight="1" x14ac:dyDescent="0.25">
      <c r="A265" s="401" t="s">
        <v>486</v>
      </c>
      <c r="B265" s="402" t="s">
        <v>487</v>
      </c>
      <c r="C265" s="402" t="s">
        <v>790</v>
      </c>
      <c r="D265" s="402" t="s">
        <v>191</v>
      </c>
      <c r="E265" s="405" t="s">
        <v>63</v>
      </c>
      <c r="F265" s="403">
        <v>12</v>
      </c>
      <c r="G265" s="403">
        <v>11</v>
      </c>
      <c r="H265" s="404">
        <v>0.91666999999999998</v>
      </c>
      <c r="I265" s="404">
        <v>0.36364000000000002</v>
      </c>
      <c r="J265" s="404">
        <v>0</v>
      </c>
      <c r="K265" s="404">
        <v>0</v>
      </c>
      <c r="L265" s="404">
        <v>0.36364000000000002</v>
      </c>
    </row>
    <row r="266" spans="1:12" ht="10.5" customHeight="1" x14ac:dyDescent="0.25">
      <c r="A266" s="401" t="s">
        <v>488</v>
      </c>
      <c r="B266" s="402" t="s">
        <v>489</v>
      </c>
      <c r="C266" s="402" t="s">
        <v>791</v>
      </c>
      <c r="D266" s="402" t="s">
        <v>208</v>
      </c>
      <c r="E266" s="405" t="s">
        <v>63</v>
      </c>
      <c r="F266" s="403">
        <v>12</v>
      </c>
      <c r="G266" s="403">
        <v>12</v>
      </c>
      <c r="H266" s="404">
        <v>1</v>
      </c>
      <c r="I266" s="404">
        <v>0.33333000000000002</v>
      </c>
      <c r="J266" s="404">
        <v>0</v>
      </c>
      <c r="K266" s="404">
        <v>0.16667000000000001</v>
      </c>
      <c r="L266" s="404">
        <v>0.16667000000000001</v>
      </c>
    </row>
    <row r="267" spans="1:12" ht="10.5" customHeight="1" x14ac:dyDescent="0.25">
      <c r="A267" s="401" t="s">
        <v>490</v>
      </c>
      <c r="B267" s="402" t="s">
        <v>491</v>
      </c>
      <c r="C267" s="402" t="s">
        <v>792</v>
      </c>
      <c r="D267" s="402" t="s">
        <v>191</v>
      </c>
      <c r="E267" s="405" t="s">
        <v>63</v>
      </c>
      <c r="F267" s="403">
        <v>20</v>
      </c>
      <c r="G267" s="403">
        <v>20</v>
      </c>
      <c r="H267" s="404">
        <v>1</v>
      </c>
      <c r="I267" s="404">
        <v>0.8</v>
      </c>
      <c r="J267" s="404">
        <v>0.15</v>
      </c>
      <c r="K267" s="404">
        <v>0.4</v>
      </c>
      <c r="L267" s="404">
        <v>0.25</v>
      </c>
    </row>
    <row r="268" spans="1:12" ht="10.5" customHeight="1" x14ac:dyDescent="0.25">
      <c r="A268" s="401" t="s">
        <v>492</v>
      </c>
      <c r="B268" s="402" t="s">
        <v>493</v>
      </c>
      <c r="C268" s="402" t="s">
        <v>793</v>
      </c>
      <c r="D268" s="402" t="s">
        <v>191</v>
      </c>
      <c r="E268" s="405" t="s">
        <v>63</v>
      </c>
      <c r="F268" s="403">
        <v>142</v>
      </c>
      <c r="G268" s="403">
        <v>125</v>
      </c>
      <c r="H268" s="404">
        <v>0.88027999999999995</v>
      </c>
      <c r="I268" s="404">
        <v>0.63200000000000001</v>
      </c>
      <c r="J268" s="404">
        <v>0.112</v>
      </c>
      <c r="K268" s="404">
        <v>0.14399999999999999</v>
      </c>
      <c r="L268" s="404">
        <v>0.376</v>
      </c>
    </row>
    <row r="269" spans="1:12" ht="10.5" customHeight="1" x14ac:dyDescent="0.25">
      <c r="A269" s="401"/>
      <c r="B269" s="402" t="s">
        <v>494</v>
      </c>
      <c r="C269" s="402" t="s">
        <v>628</v>
      </c>
      <c r="D269" s="402" t="s">
        <v>208</v>
      </c>
      <c r="E269" s="405" t="s">
        <v>63</v>
      </c>
      <c r="F269" s="403">
        <v>54</v>
      </c>
      <c r="G269" s="403">
        <v>42</v>
      </c>
      <c r="H269" s="404">
        <v>0.77778000000000003</v>
      </c>
      <c r="I269" s="404">
        <v>0.64285999999999999</v>
      </c>
      <c r="J269" s="404">
        <v>0.23810000000000001</v>
      </c>
      <c r="K269" s="404">
        <v>0.11905</v>
      </c>
      <c r="L269" s="404">
        <v>0.28571000000000002</v>
      </c>
    </row>
    <row r="270" spans="1:12" ht="10.5" customHeight="1" x14ac:dyDescent="0.25">
      <c r="A270" s="401"/>
      <c r="B270" s="402" t="s">
        <v>495</v>
      </c>
      <c r="C270" s="402" t="s">
        <v>794</v>
      </c>
      <c r="D270" s="402" t="s">
        <v>191</v>
      </c>
      <c r="E270" s="405" t="s">
        <v>194</v>
      </c>
      <c r="F270" s="403">
        <v>21</v>
      </c>
      <c r="G270" s="403">
        <v>16</v>
      </c>
      <c r="H270" s="404">
        <v>0.76190000000000002</v>
      </c>
      <c r="I270" s="404">
        <v>0.625</v>
      </c>
      <c r="J270" s="404">
        <v>0</v>
      </c>
      <c r="K270" s="404">
        <v>0.25</v>
      </c>
      <c r="L270" s="404">
        <v>0.375</v>
      </c>
    </row>
    <row r="271" spans="1:12" ht="10.5" customHeight="1" x14ac:dyDescent="0.25">
      <c r="A271" s="401" t="s">
        <v>496</v>
      </c>
      <c r="B271" s="402" t="s">
        <v>497</v>
      </c>
      <c r="C271" s="402" t="s">
        <v>795</v>
      </c>
      <c r="D271" s="402" t="s">
        <v>191</v>
      </c>
      <c r="E271" s="405" t="s">
        <v>63</v>
      </c>
      <c r="F271" s="403">
        <v>46</v>
      </c>
      <c r="G271" s="403">
        <v>41</v>
      </c>
      <c r="H271" s="404">
        <v>0.89129999999999998</v>
      </c>
      <c r="I271" s="404">
        <v>0.70731999999999995</v>
      </c>
      <c r="J271" s="404">
        <v>0.14634</v>
      </c>
      <c r="K271" s="404">
        <v>0.34145999999999999</v>
      </c>
      <c r="L271" s="404">
        <v>0.21951000000000001</v>
      </c>
    </row>
    <row r="272" spans="1:12" ht="10.5" customHeight="1" x14ac:dyDescent="0.25">
      <c r="A272" s="401" t="s">
        <v>498</v>
      </c>
      <c r="B272" s="402" t="s">
        <v>499</v>
      </c>
      <c r="C272" s="402" t="s">
        <v>796</v>
      </c>
      <c r="D272" s="402" t="s">
        <v>191</v>
      </c>
      <c r="E272" s="405" t="s">
        <v>63</v>
      </c>
      <c r="F272" s="403">
        <v>74</v>
      </c>
      <c r="G272" s="403">
        <v>63</v>
      </c>
      <c r="H272" s="404">
        <v>0.85135000000000005</v>
      </c>
      <c r="I272" s="404">
        <v>0.58730000000000004</v>
      </c>
      <c r="J272" s="404">
        <v>0.11111</v>
      </c>
      <c r="K272" s="404">
        <v>0.20635000000000001</v>
      </c>
      <c r="L272" s="404">
        <v>0.26984000000000002</v>
      </c>
    </row>
    <row r="273" spans="1:12" ht="10.5" customHeight="1" x14ac:dyDescent="0.25">
      <c r="A273" s="401" t="s">
        <v>500</v>
      </c>
      <c r="B273" s="402" t="s">
        <v>501</v>
      </c>
      <c r="C273" s="402" t="s">
        <v>797</v>
      </c>
      <c r="D273" s="402" t="s">
        <v>191</v>
      </c>
      <c r="E273" s="405" t="s">
        <v>63</v>
      </c>
      <c r="F273" s="403">
        <v>85</v>
      </c>
      <c r="G273" s="403">
        <v>66</v>
      </c>
      <c r="H273" s="404">
        <v>0.77646999999999999</v>
      </c>
      <c r="I273" s="404">
        <v>0.62121000000000004</v>
      </c>
      <c r="J273" s="404">
        <v>0.12121</v>
      </c>
      <c r="K273" s="404">
        <v>0.25757999999999998</v>
      </c>
      <c r="L273" s="404">
        <v>0.24242</v>
      </c>
    </row>
    <row r="274" spans="1:12" ht="10.5" customHeight="1" x14ac:dyDescent="0.25">
      <c r="A274" s="401" t="s">
        <v>502</v>
      </c>
      <c r="B274" s="402" t="s">
        <v>503</v>
      </c>
      <c r="C274" s="402" t="s">
        <v>798</v>
      </c>
      <c r="D274" s="402" t="s">
        <v>191</v>
      </c>
      <c r="E274" s="405" t="s">
        <v>63</v>
      </c>
      <c r="F274" s="403">
        <v>123</v>
      </c>
      <c r="G274" s="403">
        <v>110</v>
      </c>
      <c r="H274" s="404">
        <v>0.89431000000000005</v>
      </c>
      <c r="I274" s="404">
        <v>0.73636000000000001</v>
      </c>
      <c r="J274" s="404">
        <v>0.2</v>
      </c>
      <c r="K274" s="404">
        <v>0.21818000000000001</v>
      </c>
      <c r="L274" s="404">
        <v>0.31818000000000002</v>
      </c>
    </row>
    <row r="275" spans="1:12" ht="10.5" customHeight="1" x14ac:dyDescent="0.25">
      <c r="A275" s="401"/>
      <c r="B275" s="402" t="s">
        <v>504</v>
      </c>
      <c r="C275" s="402" t="s">
        <v>799</v>
      </c>
      <c r="D275" s="402" t="s">
        <v>191</v>
      </c>
      <c r="E275" s="405" t="s">
        <v>63</v>
      </c>
      <c r="F275" s="403">
        <v>89</v>
      </c>
      <c r="G275" s="403">
        <v>69</v>
      </c>
      <c r="H275" s="404">
        <v>0.77527999999999997</v>
      </c>
      <c r="I275" s="404">
        <v>0.55071999999999999</v>
      </c>
      <c r="J275" s="404">
        <v>0.10145</v>
      </c>
      <c r="K275" s="404">
        <v>0.23188</v>
      </c>
      <c r="L275" s="404">
        <v>0.21739</v>
      </c>
    </row>
    <row r="276" spans="1:12" ht="10.5" customHeight="1" x14ac:dyDescent="0.25">
      <c r="A276" s="401"/>
      <c r="B276" s="402"/>
      <c r="C276" s="402"/>
      <c r="D276" s="402"/>
      <c r="E276" s="405" t="s">
        <v>194</v>
      </c>
      <c r="F276" s="403">
        <v>13</v>
      </c>
      <c r="G276" s="403">
        <v>2</v>
      </c>
      <c r="H276" s="404">
        <v>0.15384999999999999</v>
      </c>
      <c r="I276" s="404">
        <v>0</v>
      </c>
      <c r="J276" s="404">
        <v>0</v>
      </c>
      <c r="K276" s="404">
        <v>0</v>
      </c>
      <c r="L276" s="404">
        <v>0</v>
      </c>
    </row>
    <row r="277" spans="1:12" ht="10.5" customHeight="1" x14ac:dyDescent="0.25">
      <c r="A277" s="401"/>
      <c r="B277" s="402" t="s">
        <v>505</v>
      </c>
      <c r="C277" s="402" t="s">
        <v>800</v>
      </c>
      <c r="D277" s="402" t="s">
        <v>208</v>
      </c>
      <c r="E277" s="405" t="s">
        <v>63</v>
      </c>
      <c r="F277" s="403">
        <v>108</v>
      </c>
      <c r="G277" s="403">
        <v>97</v>
      </c>
      <c r="H277" s="404">
        <v>0.89815</v>
      </c>
      <c r="I277" s="404">
        <v>0.62887000000000004</v>
      </c>
      <c r="J277" s="404">
        <v>0.14433000000000001</v>
      </c>
      <c r="K277" s="404">
        <v>0.27834999999999999</v>
      </c>
      <c r="L277" s="404">
        <v>0.20619000000000001</v>
      </c>
    </row>
    <row r="278" spans="1:12" ht="10.5" customHeight="1" x14ac:dyDescent="0.25">
      <c r="A278" s="401"/>
      <c r="B278" s="402" t="s">
        <v>506</v>
      </c>
      <c r="C278" s="402" t="s">
        <v>801</v>
      </c>
      <c r="D278" s="402" t="s">
        <v>191</v>
      </c>
      <c r="E278" s="405" t="s">
        <v>63</v>
      </c>
      <c r="F278" s="403">
        <v>102</v>
      </c>
      <c r="G278" s="403">
        <v>93</v>
      </c>
      <c r="H278" s="404">
        <v>0.91176000000000001</v>
      </c>
      <c r="I278" s="404">
        <v>0.64515999999999996</v>
      </c>
      <c r="J278" s="404">
        <v>0.13977999999999999</v>
      </c>
      <c r="K278" s="404">
        <v>0.21504999999999999</v>
      </c>
      <c r="L278" s="404">
        <v>0.29032000000000002</v>
      </c>
    </row>
    <row r="279" spans="1:12" ht="10.5" customHeight="1" x14ac:dyDescent="0.25">
      <c r="A279" s="401"/>
      <c r="B279" s="402" t="s">
        <v>507</v>
      </c>
      <c r="C279" s="402" t="s">
        <v>802</v>
      </c>
      <c r="D279" s="402" t="s">
        <v>191</v>
      </c>
      <c r="E279" s="405" t="s">
        <v>194</v>
      </c>
      <c r="F279" s="403">
        <v>23</v>
      </c>
      <c r="G279" s="403">
        <v>20</v>
      </c>
      <c r="H279" s="404">
        <v>0.86956999999999995</v>
      </c>
      <c r="I279" s="404">
        <v>0.6</v>
      </c>
      <c r="J279" s="404">
        <v>0</v>
      </c>
      <c r="K279" s="404">
        <v>0</v>
      </c>
      <c r="L279" s="404">
        <v>0.6</v>
      </c>
    </row>
    <row r="280" spans="1:12" ht="10.5" customHeight="1" x14ac:dyDescent="0.25">
      <c r="A280" s="401" t="s">
        <v>508</v>
      </c>
      <c r="B280" s="402" t="s">
        <v>509</v>
      </c>
      <c r="C280" s="402" t="s">
        <v>803</v>
      </c>
      <c r="D280" s="402" t="s">
        <v>191</v>
      </c>
      <c r="E280" s="405" t="s">
        <v>63</v>
      </c>
      <c r="F280" s="403">
        <v>54</v>
      </c>
      <c r="G280" s="403">
        <v>45</v>
      </c>
      <c r="H280" s="404">
        <v>0.83333000000000002</v>
      </c>
      <c r="I280" s="404">
        <v>0.71111000000000002</v>
      </c>
      <c r="J280" s="404">
        <v>0.15556</v>
      </c>
      <c r="K280" s="404">
        <v>0.37778</v>
      </c>
      <c r="L280" s="404">
        <v>0.17777999999999999</v>
      </c>
    </row>
    <row r="281" spans="1:12" ht="10.5" customHeight="1" x14ac:dyDescent="0.25">
      <c r="A281" s="401" t="s">
        <v>510</v>
      </c>
      <c r="B281" s="402" t="s">
        <v>511</v>
      </c>
      <c r="C281" s="402" t="s">
        <v>804</v>
      </c>
      <c r="D281" s="402" t="s">
        <v>191</v>
      </c>
      <c r="E281" s="405" t="s">
        <v>194</v>
      </c>
      <c r="F281" s="403">
        <v>14</v>
      </c>
      <c r="G281" s="403">
        <v>13</v>
      </c>
      <c r="H281" s="404">
        <v>0.92857000000000001</v>
      </c>
      <c r="I281" s="404">
        <v>0.53846000000000005</v>
      </c>
      <c r="J281" s="404">
        <v>0</v>
      </c>
      <c r="K281" s="404">
        <v>0</v>
      </c>
      <c r="L281" s="404">
        <v>0.53846000000000005</v>
      </c>
    </row>
    <row r="282" spans="1:12" ht="10.5" customHeight="1" x14ac:dyDescent="0.25">
      <c r="A282" s="401" t="s">
        <v>582</v>
      </c>
      <c r="B282" s="402" t="s">
        <v>583</v>
      </c>
      <c r="C282" s="402" t="s">
        <v>805</v>
      </c>
      <c r="D282" s="402" t="s">
        <v>191</v>
      </c>
      <c r="E282" s="405" t="s">
        <v>63</v>
      </c>
      <c r="F282" s="403">
        <v>22</v>
      </c>
      <c r="G282" s="403">
        <v>20</v>
      </c>
      <c r="H282" s="404">
        <v>0.90908999999999995</v>
      </c>
      <c r="I282" s="404">
        <v>0.55000000000000004</v>
      </c>
      <c r="J282" s="404">
        <v>0.1</v>
      </c>
      <c r="K282" s="404">
        <v>0.15</v>
      </c>
      <c r="L282" s="404">
        <v>0.3</v>
      </c>
    </row>
    <row r="283" spans="1:12" ht="10.5" customHeight="1" x14ac:dyDescent="0.25">
      <c r="A283" s="401" t="s">
        <v>512</v>
      </c>
      <c r="B283" s="402" t="s">
        <v>513</v>
      </c>
      <c r="C283" s="402" t="s">
        <v>806</v>
      </c>
      <c r="D283" s="402" t="s">
        <v>191</v>
      </c>
      <c r="E283" s="405" t="s">
        <v>63</v>
      </c>
      <c r="F283" s="403">
        <v>11</v>
      </c>
      <c r="G283" s="403">
        <v>9</v>
      </c>
      <c r="H283" s="404">
        <v>0.81818000000000002</v>
      </c>
      <c r="I283" s="404">
        <v>0.33333000000000002</v>
      </c>
      <c r="J283" s="404">
        <v>0</v>
      </c>
      <c r="K283" s="404">
        <v>0.11111</v>
      </c>
      <c r="L283" s="404">
        <v>0.22222</v>
      </c>
    </row>
    <row r="284" spans="1:12" ht="10.5" customHeight="1" x14ac:dyDescent="0.25">
      <c r="A284" s="401" t="s">
        <v>514</v>
      </c>
      <c r="B284" s="402" t="s">
        <v>515</v>
      </c>
      <c r="C284" s="402" t="s">
        <v>666</v>
      </c>
      <c r="D284" s="402" t="s">
        <v>191</v>
      </c>
      <c r="E284" s="405" t="s">
        <v>63</v>
      </c>
      <c r="F284" s="403">
        <v>42</v>
      </c>
      <c r="G284" s="403">
        <v>35</v>
      </c>
      <c r="H284" s="404">
        <v>0.83333000000000002</v>
      </c>
      <c r="I284" s="404">
        <v>0.42857000000000001</v>
      </c>
      <c r="J284" s="404">
        <v>0.14285999999999999</v>
      </c>
      <c r="K284" s="404">
        <v>0.2</v>
      </c>
      <c r="L284" s="404">
        <v>8.5709999999999995E-2</v>
      </c>
    </row>
    <row r="285" spans="1:12" ht="10.5" customHeight="1" x14ac:dyDescent="0.25">
      <c r="A285" s="401" t="s">
        <v>516</v>
      </c>
      <c r="B285" s="402" t="s">
        <v>517</v>
      </c>
      <c r="C285" s="402" t="s">
        <v>790</v>
      </c>
      <c r="D285" s="402" t="s">
        <v>191</v>
      </c>
      <c r="E285" s="405" t="s">
        <v>63</v>
      </c>
      <c r="F285" s="403">
        <v>41</v>
      </c>
      <c r="G285" s="403">
        <v>35</v>
      </c>
      <c r="H285" s="404">
        <v>0.85365999999999997</v>
      </c>
      <c r="I285" s="404">
        <v>0.57142999999999999</v>
      </c>
      <c r="J285" s="404">
        <v>8.5709999999999995E-2</v>
      </c>
      <c r="K285" s="404">
        <v>0.2</v>
      </c>
      <c r="L285" s="404">
        <v>0.28571000000000002</v>
      </c>
    </row>
    <row r="286" spans="1:12" ht="10.5" customHeight="1" x14ac:dyDescent="0.25">
      <c r="A286" s="401"/>
      <c r="B286" s="402"/>
      <c r="C286" s="402"/>
      <c r="D286" s="402"/>
      <c r="E286" s="405" t="s">
        <v>194</v>
      </c>
      <c r="F286" s="403">
        <v>2</v>
      </c>
      <c r="G286" s="403">
        <v>0</v>
      </c>
      <c r="H286" s="404">
        <v>0</v>
      </c>
      <c r="I286" s="404">
        <v>0</v>
      </c>
      <c r="J286" s="404">
        <v>0</v>
      </c>
      <c r="K286" s="404">
        <v>0</v>
      </c>
      <c r="L286" s="404">
        <v>0</v>
      </c>
    </row>
    <row r="287" spans="1:12" ht="10.5" customHeight="1" x14ac:dyDescent="0.25">
      <c r="A287" s="401"/>
      <c r="B287" s="402" t="s">
        <v>518</v>
      </c>
      <c r="C287" s="402" t="s">
        <v>807</v>
      </c>
      <c r="D287" s="402" t="s">
        <v>191</v>
      </c>
      <c r="E287" s="405" t="s">
        <v>194</v>
      </c>
      <c r="F287" s="403">
        <v>22</v>
      </c>
      <c r="G287" s="403">
        <v>22</v>
      </c>
      <c r="H287" s="404">
        <v>1</v>
      </c>
      <c r="I287" s="404">
        <v>0.31818000000000002</v>
      </c>
      <c r="J287" s="404">
        <v>0</v>
      </c>
      <c r="K287" s="404">
        <v>0.13636000000000001</v>
      </c>
      <c r="L287" s="404">
        <v>0.18182000000000001</v>
      </c>
    </row>
    <row r="288" spans="1:12" ht="10.5" customHeight="1" x14ac:dyDescent="0.25">
      <c r="A288" s="401"/>
      <c r="B288" s="402" t="s">
        <v>519</v>
      </c>
      <c r="C288" s="402" t="s">
        <v>730</v>
      </c>
      <c r="D288" s="402" t="s">
        <v>208</v>
      </c>
      <c r="E288" s="405" t="s">
        <v>63</v>
      </c>
      <c r="F288" s="403">
        <v>26</v>
      </c>
      <c r="G288" s="403">
        <v>25</v>
      </c>
      <c r="H288" s="404">
        <v>0.96153999999999995</v>
      </c>
      <c r="I288" s="404">
        <v>0.64</v>
      </c>
      <c r="J288" s="404">
        <v>0.04</v>
      </c>
      <c r="K288" s="404">
        <v>0.32</v>
      </c>
      <c r="L288" s="404">
        <v>0.28000000000000003</v>
      </c>
    </row>
    <row r="289" spans="1:12" ht="10.5" customHeight="1" x14ac:dyDescent="0.25">
      <c r="A289" s="401" t="s">
        <v>254</v>
      </c>
      <c r="B289" s="402" t="s">
        <v>520</v>
      </c>
      <c r="C289" s="402" t="s">
        <v>808</v>
      </c>
      <c r="D289" s="402" t="s">
        <v>191</v>
      </c>
      <c r="E289" s="405" t="s">
        <v>63</v>
      </c>
      <c r="F289" s="403">
        <v>88</v>
      </c>
      <c r="G289" s="403">
        <v>80</v>
      </c>
      <c r="H289" s="404">
        <v>0.90908999999999995</v>
      </c>
      <c r="I289" s="404">
        <v>0.625</v>
      </c>
      <c r="J289" s="404">
        <v>0.1125</v>
      </c>
      <c r="K289" s="404">
        <v>0.25</v>
      </c>
      <c r="L289" s="404">
        <v>0.26250000000000001</v>
      </c>
    </row>
    <row r="290" spans="1:12" ht="10.5" customHeight="1" x14ac:dyDescent="0.25">
      <c r="A290" s="401"/>
      <c r="B290" s="402" t="s">
        <v>521</v>
      </c>
      <c r="C290" s="402" t="s">
        <v>809</v>
      </c>
      <c r="D290" s="402" t="s">
        <v>191</v>
      </c>
      <c r="E290" s="405" t="s">
        <v>63</v>
      </c>
      <c r="F290" s="403">
        <v>29</v>
      </c>
      <c r="G290" s="403">
        <v>26</v>
      </c>
      <c r="H290" s="404">
        <v>0.89654999999999996</v>
      </c>
      <c r="I290" s="404">
        <v>0.80769000000000002</v>
      </c>
      <c r="J290" s="404">
        <v>0.15384999999999999</v>
      </c>
      <c r="K290" s="404">
        <v>0.30769000000000002</v>
      </c>
      <c r="L290" s="404">
        <v>0.34615000000000001</v>
      </c>
    </row>
    <row r="291" spans="1:12" ht="10.5" customHeight="1" x14ac:dyDescent="0.25">
      <c r="A291" s="401" t="s">
        <v>522</v>
      </c>
      <c r="B291" s="402" t="s">
        <v>523</v>
      </c>
      <c r="C291" s="402" t="s">
        <v>810</v>
      </c>
      <c r="D291" s="402" t="s">
        <v>191</v>
      </c>
      <c r="E291" s="405" t="s">
        <v>63</v>
      </c>
      <c r="F291" s="403">
        <v>39</v>
      </c>
      <c r="G291" s="403">
        <v>38</v>
      </c>
      <c r="H291" s="404">
        <v>0.97436</v>
      </c>
      <c r="I291" s="404">
        <v>0.57894999999999996</v>
      </c>
      <c r="J291" s="404">
        <v>5.2630000000000003E-2</v>
      </c>
      <c r="K291" s="404">
        <v>0.26316000000000001</v>
      </c>
      <c r="L291" s="404">
        <v>0.26316000000000001</v>
      </c>
    </row>
    <row r="292" spans="1:12" ht="10.5" customHeight="1" x14ac:dyDescent="0.25">
      <c r="A292" s="401" t="s">
        <v>524</v>
      </c>
      <c r="B292" s="402" t="s">
        <v>525</v>
      </c>
      <c r="C292" s="402" t="s">
        <v>628</v>
      </c>
      <c r="D292" s="402" t="s">
        <v>208</v>
      </c>
      <c r="E292" s="405" t="s">
        <v>63</v>
      </c>
      <c r="F292" s="403">
        <v>33</v>
      </c>
      <c r="G292" s="403">
        <v>32</v>
      </c>
      <c r="H292" s="404">
        <v>0.96970000000000001</v>
      </c>
      <c r="I292" s="404">
        <v>0.34375</v>
      </c>
      <c r="J292" s="404">
        <v>6.25E-2</v>
      </c>
      <c r="K292" s="404">
        <v>0.125</v>
      </c>
      <c r="L292" s="404">
        <v>0.15625</v>
      </c>
    </row>
    <row r="293" spans="1:12" ht="10.5" customHeight="1" x14ac:dyDescent="0.25">
      <c r="A293" s="401" t="s">
        <v>526</v>
      </c>
      <c r="B293" s="402" t="s">
        <v>527</v>
      </c>
      <c r="C293" s="402" t="s">
        <v>811</v>
      </c>
      <c r="D293" s="402" t="s">
        <v>191</v>
      </c>
      <c r="E293" s="405" t="s">
        <v>194</v>
      </c>
      <c r="F293" s="403">
        <v>22</v>
      </c>
      <c r="G293" s="403">
        <v>17</v>
      </c>
      <c r="H293" s="404">
        <v>0.77273000000000003</v>
      </c>
      <c r="I293" s="404">
        <v>0.41176000000000001</v>
      </c>
      <c r="J293" s="404">
        <v>0</v>
      </c>
      <c r="K293" s="404">
        <v>0.17646999999999999</v>
      </c>
      <c r="L293" s="404">
        <v>0.23529</v>
      </c>
    </row>
    <row r="294" spans="1:12" ht="10.5" customHeight="1" x14ac:dyDescent="0.25">
      <c r="A294" s="401"/>
      <c r="B294" s="402" t="s">
        <v>528</v>
      </c>
      <c r="C294" s="402" t="s">
        <v>812</v>
      </c>
      <c r="D294" s="402" t="s">
        <v>191</v>
      </c>
      <c r="E294" s="405" t="s">
        <v>63</v>
      </c>
      <c r="F294" s="403">
        <v>122</v>
      </c>
      <c r="G294" s="403">
        <v>104</v>
      </c>
      <c r="H294" s="404">
        <v>0.85246</v>
      </c>
      <c r="I294" s="404">
        <v>0.60577000000000003</v>
      </c>
      <c r="J294" s="404">
        <v>0.11538</v>
      </c>
      <c r="K294" s="404">
        <v>0.18268999999999999</v>
      </c>
      <c r="L294" s="404">
        <v>0.30769000000000002</v>
      </c>
    </row>
    <row r="295" spans="1:12" ht="10.5" customHeight="1" x14ac:dyDescent="0.25">
      <c r="A295" s="401"/>
      <c r="B295" s="402" t="s">
        <v>529</v>
      </c>
      <c r="C295" s="402" t="s">
        <v>813</v>
      </c>
      <c r="D295" s="402" t="s">
        <v>208</v>
      </c>
      <c r="E295" s="405" t="s">
        <v>63</v>
      </c>
      <c r="F295" s="403">
        <v>23</v>
      </c>
      <c r="G295" s="403">
        <v>18</v>
      </c>
      <c r="H295" s="404">
        <v>0.78261000000000003</v>
      </c>
      <c r="I295" s="404">
        <v>0.55556000000000005</v>
      </c>
      <c r="J295" s="404">
        <v>0</v>
      </c>
      <c r="K295" s="404">
        <v>0.38889000000000001</v>
      </c>
      <c r="L295" s="404">
        <v>0.16667000000000001</v>
      </c>
    </row>
    <row r="296" spans="1:12" ht="10.5" customHeight="1" x14ac:dyDescent="0.25">
      <c r="A296" s="401" t="s">
        <v>530</v>
      </c>
      <c r="B296" s="402" t="s">
        <v>531</v>
      </c>
      <c r="C296" s="402" t="s">
        <v>814</v>
      </c>
      <c r="D296" s="402" t="s">
        <v>191</v>
      </c>
      <c r="E296" s="405" t="s">
        <v>63</v>
      </c>
      <c r="F296" s="403">
        <v>83</v>
      </c>
      <c r="G296" s="403">
        <v>76</v>
      </c>
      <c r="H296" s="404">
        <v>0.91566000000000003</v>
      </c>
      <c r="I296" s="404">
        <v>0.75</v>
      </c>
      <c r="J296" s="404">
        <v>0.18421000000000001</v>
      </c>
      <c r="K296" s="404">
        <v>0.26316000000000001</v>
      </c>
      <c r="L296" s="404">
        <v>0.30263000000000001</v>
      </c>
    </row>
    <row r="297" spans="1:12" ht="10.5" customHeight="1" x14ac:dyDescent="0.25">
      <c r="A297" s="401" t="s">
        <v>532</v>
      </c>
      <c r="B297" s="402" t="s">
        <v>533</v>
      </c>
      <c r="C297" s="402" t="s">
        <v>640</v>
      </c>
      <c r="D297" s="402" t="s">
        <v>191</v>
      </c>
      <c r="E297" s="405" t="s">
        <v>63</v>
      </c>
      <c r="F297" s="403">
        <v>70</v>
      </c>
      <c r="G297" s="403">
        <v>68</v>
      </c>
      <c r="H297" s="404">
        <v>0.97143000000000002</v>
      </c>
      <c r="I297" s="404">
        <v>0.63234999999999997</v>
      </c>
      <c r="J297" s="404">
        <v>0.16175999999999999</v>
      </c>
      <c r="K297" s="404">
        <v>0.20588000000000001</v>
      </c>
      <c r="L297" s="404">
        <v>0.26471</v>
      </c>
    </row>
    <row r="298" spans="1:12" ht="10.5" customHeight="1" x14ac:dyDescent="0.25">
      <c r="A298" s="401"/>
      <c r="B298" s="402" t="s">
        <v>534</v>
      </c>
      <c r="C298" s="402" t="s">
        <v>815</v>
      </c>
      <c r="D298" s="402" t="s">
        <v>208</v>
      </c>
      <c r="E298" s="405" t="s">
        <v>63</v>
      </c>
      <c r="F298" s="403">
        <v>21</v>
      </c>
      <c r="G298" s="403">
        <v>21</v>
      </c>
      <c r="H298" s="404">
        <v>1</v>
      </c>
      <c r="I298" s="404">
        <v>0.66666999999999998</v>
      </c>
      <c r="J298" s="404">
        <v>0</v>
      </c>
      <c r="K298" s="404">
        <v>0.19048000000000001</v>
      </c>
      <c r="L298" s="404">
        <v>0.47619</v>
      </c>
    </row>
    <row r="299" spans="1:12" ht="10.5" customHeight="1" x14ac:dyDescent="0.25">
      <c r="A299" s="479" t="s">
        <v>84</v>
      </c>
      <c r="B299" s="409"/>
      <c r="C299" s="409"/>
      <c r="D299" s="412"/>
      <c r="E299" s="413" t="s">
        <v>63</v>
      </c>
      <c r="F299" s="410">
        <v>6438</v>
      </c>
      <c r="G299" s="410">
        <v>5732</v>
      </c>
      <c r="H299" s="411">
        <v>0.89033899999999999</v>
      </c>
      <c r="I299" s="411">
        <v>0.65457083000000005</v>
      </c>
      <c r="J299" s="411">
        <v>0.14759246300000001</v>
      </c>
      <c r="K299" s="411">
        <v>0.23115840900000001</v>
      </c>
      <c r="L299" s="411">
        <v>0.27581995799999998</v>
      </c>
    </row>
    <row r="300" spans="1:12" ht="10.5" customHeight="1" x14ac:dyDescent="0.25">
      <c r="A300" s="479"/>
      <c r="B300" s="409"/>
      <c r="C300" s="409"/>
      <c r="D300" s="412"/>
      <c r="E300" s="413" t="s">
        <v>194</v>
      </c>
      <c r="F300" s="410">
        <v>392</v>
      </c>
      <c r="G300" s="410">
        <v>344</v>
      </c>
      <c r="H300" s="411">
        <v>0.87755099999999997</v>
      </c>
      <c r="I300" s="411">
        <v>0.52325581399999999</v>
      </c>
      <c r="J300" s="411">
        <v>2.9069769999999998E-3</v>
      </c>
      <c r="K300" s="411">
        <v>0.125</v>
      </c>
      <c r="L300" s="411">
        <v>0.39534883700000001</v>
      </c>
    </row>
    <row r="301" spans="1:12" ht="10.5" customHeight="1" x14ac:dyDescent="0.25">
      <c r="A301" s="479"/>
      <c r="B301" s="397"/>
      <c r="C301" s="397"/>
      <c r="D301" s="397"/>
      <c r="E301" s="406"/>
      <c r="F301" s="398">
        <v>6830</v>
      </c>
      <c r="G301" s="398">
        <v>6076</v>
      </c>
      <c r="H301" s="399">
        <v>0.88960499999999998</v>
      </c>
      <c r="I301" s="399">
        <v>0.64713600000000004</v>
      </c>
      <c r="J301" s="399">
        <v>0.139401</v>
      </c>
      <c r="K301" s="399">
        <v>0.22514799999999999</v>
      </c>
      <c r="L301" s="399">
        <v>0.28258699999999998</v>
      </c>
    </row>
    <row r="302" spans="1:12" x14ac:dyDescent="0.25">
      <c r="A302" s="307" t="s">
        <v>617</v>
      </c>
    </row>
    <row r="306" spans="1:12" ht="15" customHeight="1" x14ac:dyDescent="0.25">
      <c r="A306" s="308"/>
      <c r="B306" s="309"/>
      <c r="C306" s="309"/>
      <c r="D306" s="309"/>
      <c r="E306" s="315"/>
      <c r="F306" s="310"/>
      <c r="G306" s="310"/>
      <c r="H306" s="310"/>
      <c r="I306" s="478" t="s">
        <v>105</v>
      </c>
      <c r="J306" s="478"/>
      <c r="K306" s="478"/>
      <c r="L306" s="478"/>
    </row>
    <row r="307" spans="1:12" ht="23.25" thickBot="1" x14ac:dyDescent="0.3">
      <c r="A307" s="311"/>
      <c r="B307" s="311"/>
      <c r="C307" s="311"/>
      <c r="D307" s="311"/>
      <c r="E307" s="317" t="s">
        <v>0</v>
      </c>
      <c r="F307" s="317" t="s">
        <v>185</v>
      </c>
      <c r="G307" s="317" t="s">
        <v>3</v>
      </c>
      <c r="H307" s="317" t="s">
        <v>4</v>
      </c>
      <c r="I307" s="317" t="s">
        <v>64</v>
      </c>
      <c r="J307" s="317" t="s">
        <v>186</v>
      </c>
      <c r="K307" s="317" t="s">
        <v>187</v>
      </c>
      <c r="L307" s="317" t="s">
        <v>188</v>
      </c>
    </row>
    <row r="308" spans="1:12" ht="15.75" thickTop="1" x14ac:dyDescent="0.25">
      <c r="A308" s="329" t="s">
        <v>618</v>
      </c>
      <c r="B308" s="322"/>
      <c r="C308" s="322"/>
      <c r="D308" s="323"/>
      <c r="E308" s="324" t="s">
        <v>63</v>
      </c>
      <c r="F308" s="325">
        <v>13490</v>
      </c>
      <c r="G308" s="325">
        <v>12119</v>
      </c>
      <c r="H308" s="326">
        <v>0.89837</v>
      </c>
      <c r="I308" s="326">
        <v>0.65376999999999996</v>
      </c>
      <c r="J308" s="326">
        <v>0.14077000000000001</v>
      </c>
      <c r="K308" s="326">
        <v>0.23096</v>
      </c>
      <c r="L308" s="326">
        <v>0.28204000000000001</v>
      </c>
    </row>
    <row r="309" spans="1:12" x14ac:dyDescent="0.25">
      <c r="A309" s="328" t="s">
        <v>827</v>
      </c>
      <c r="B309" s="327"/>
      <c r="C309" s="327"/>
      <c r="D309" s="320"/>
      <c r="E309" s="321" t="s">
        <v>194</v>
      </c>
      <c r="F309" s="318">
        <v>903</v>
      </c>
      <c r="G309" s="318">
        <v>784</v>
      </c>
      <c r="H309" s="319">
        <v>0.86821999999999999</v>
      </c>
      <c r="I309" s="319">
        <v>0.45407999999999998</v>
      </c>
      <c r="J309" s="319">
        <v>2.5500000000000002E-3</v>
      </c>
      <c r="K309" s="319">
        <v>8.8010000000000005E-2</v>
      </c>
      <c r="L309" s="319">
        <v>0.36352000000000001</v>
      </c>
    </row>
    <row r="310" spans="1:12" x14ac:dyDescent="0.25">
      <c r="A310" s="328" t="s">
        <v>828</v>
      </c>
      <c r="B310" s="312"/>
      <c r="C310" s="312"/>
      <c r="D310" s="312"/>
      <c r="E310" s="316"/>
      <c r="F310" s="313">
        <v>14393</v>
      </c>
      <c r="G310" s="313">
        <v>12903</v>
      </c>
      <c r="H310" s="314">
        <v>0.89648000000000005</v>
      </c>
      <c r="I310" s="314">
        <v>0.64163000000000003</v>
      </c>
      <c r="J310" s="314">
        <v>0.13236999999999999</v>
      </c>
      <c r="K310" s="314">
        <v>0.22227</v>
      </c>
      <c r="L310" s="314">
        <v>0.28699000000000002</v>
      </c>
    </row>
  </sheetData>
  <mergeCells count="9">
    <mergeCell ref="I306:L306"/>
    <mergeCell ref="I192:L192"/>
    <mergeCell ref="A299:A301"/>
    <mergeCell ref="I5:L5"/>
    <mergeCell ref="A68:A70"/>
    <mergeCell ref="I77:L77"/>
    <mergeCell ref="A118:A120"/>
    <mergeCell ref="I129:L129"/>
    <mergeCell ref="A181:A1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"/>
  <sheetViews>
    <sheetView showGridLines="0" workbookViewId="0">
      <selection activeCell="K23" sqref="K23"/>
    </sheetView>
  </sheetViews>
  <sheetFormatPr baseColWidth="10" defaultRowHeight="15" x14ac:dyDescent="0.25"/>
  <cols>
    <col min="1" max="1" width="25.28515625" customWidth="1"/>
    <col min="2" max="18" width="6.7109375" customWidth="1"/>
    <col min="19" max="21" width="6.5703125" customWidth="1"/>
  </cols>
  <sheetData>
    <row r="1" spans="1:21" x14ac:dyDescent="0.25">
      <c r="A1" s="285" t="s">
        <v>538</v>
      </c>
    </row>
    <row r="3" spans="1:21" x14ac:dyDescent="0.25">
      <c r="A3" s="18"/>
      <c r="B3" s="19">
        <v>1997</v>
      </c>
      <c r="C3" s="19">
        <v>1998</v>
      </c>
      <c r="D3" s="19">
        <v>1999</v>
      </c>
      <c r="E3" s="19">
        <v>2000</v>
      </c>
      <c r="F3" s="19">
        <v>2001</v>
      </c>
      <c r="G3" s="19">
        <v>2002</v>
      </c>
      <c r="H3" s="19">
        <v>2003</v>
      </c>
      <c r="I3" s="19">
        <v>2004</v>
      </c>
      <c r="J3" s="19">
        <v>2005</v>
      </c>
      <c r="K3" s="19">
        <v>2006</v>
      </c>
      <c r="L3" s="19">
        <v>2007</v>
      </c>
      <c r="M3" s="19">
        <v>2008</v>
      </c>
      <c r="N3" s="19">
        <v>2009</v>
      </c>
      <c r="O3" s="19">
        <v>2010</v>
      </c>
      <c r="P3" s="19">
        <v>2011</v>
      </c>
      <c r="Q3" s="19">
        <v>2012</v>
      </c>
      <c r="R3" s="19">
        <v>2013</v>
      </c>
      <c r="S3" s="19">
        <v>2014</v>
      </c>
      <c r="T3" s="19">
        <v>2015</v>
      </c>
      <c r="U3" s="19">
        <v>2016</v>
      </c>
    </row>
    <row r="4" spans="1:21" x14ac:dyDescent="0.25">
      <c r="A4" s="20" t="s">
        <v>611</v>
      </c>
      <c r="B4" s="21">
        <v>78.173928341054349</v>
      </c>
      <c r="C4" s="21">
        <v>72.926315789473676</v>
      </c>
      <c r="D4" s="21">
        <v>70.897851398391552</v>
      </c>
      <c r="E4" s="21">
        <v>74.97669214991609</v>
      </c>
      <c r="F4" s="21">
        <v>78.833680088116509</v>
      </c>
      <c r="G4" s="21">
        <v>76.68620796050601</v>
      </c>
      <c r="H4" s="21">
        <v>74.780256930358348</v>
      </c>
      <c r="I4" s="21">
        <v>76.290141197051113</v>
      </c>
      <c r="J4" s="21">
        <v>79.595331726500063</v>
      </c>
      <c r="K4" s="21">
        <v>81.462174189446912</v>
      </c>
      <c r="L4" s="21">
        <v>82.2</v>
      </c>
      <c r="M4" s="21">
        <v>83.71979326721609</v>
      </c>
      <c r="N4" s="21">
        <v>84.319208431920842</v>
      </c>
      <c r="O4" s="21">
        <v>86.454126815444567</v>
      </c>
      <c r="P4" s="21">
        <v>84.941520467836256</v>
      </c>
      <c r="Q4" s="21">
        <v>85.2</v>
      </c>
      <c r="R4" s="21">
        <v>85.2</v>
      </c>
      <c r="S4" s="21">
        <v>86.1</v>
      </c>
      <c r="T4" s="21">
        <v>88</v>
      </c>
      <c r="U4" s="21">
        <f>0.891*100</f>
        <v>89.1</v>
      </c>
    </row>
    <row r="5" spans="1:21" x14ac:dyDescent="0.25">
      <c r="A5" s="20" t="s">
        <v>97</v>
      </c>
      <c r="B5" s="21">
        <v>74.645903455112375</v>
      </c>
      <c r="C5" s="21">
        <v>74.125326268989866</v>
      </c>
      <c r="D5" s="21">
        <v>75.156497931402285</v>
      </c>
      <c r="E5" s="21">
        <v>78.186641748161989</v>
      </c>
      <c r="F5" s="21">
        <v>78.175367595668064</v>
      </c>
      <c r="G5" s="21">
        <v>78.629762309791133</v>
      </c>
      <c r="H5" s="21">
        <v>78.345791693752446</v>
      </c>
      <c r="I5" s="21">
        <v>79.231414931010974</v>
      </c>
      <c r="J5" s="21">
        <v>79.449822994923252</v>
      </c>
      <c r="K5" s="21">
        <v>79.060208637530508</v>
      </c>
      <c r="L5" s="21">
        <v>82</v>
      </c>
      <c r="M5" s="21">
        <v>82.487165097956421</v>
      </c>
      <c r="N5" s="21">
        <v>83.036993842595791</v>
      </c>
      <c r="O5" s="21">
        <v>83.795528506708067</v>
      </c>
      <c r="P5" s="21">
        <v>83.680221177711218</v>
      </c>
      <c r="Q5" s="21">
        <v>85</v>
      </c>
      <c r="R5" s="21">
        <v>84.958572767629605</v>
      </c>
      <c r="S5" s="21">
        <v>85.665172353127204</v>
      </c>
      <c r="T5" s="21">
        <v>86.6</v>
      </c>
      <c r="U5" s="21">
        <f>0.875*100</f>
        <v>87.5</v>
      </c>
    </row>
    <row r="6" spans="1:21" x14ac:dyDescent="0.25">
      <c r="A6" s="22" t="s">
        <v>13</v>
      </c>
      <c r="B6" s="23"/>
      <c r="C6" s="22" t="s">
        <v>12</v>
      </c>
      <c r="D6" s="23"/>
      <c r="E6" s="23"/>
      <c r="F6" s="23"/>
      <c r="G6" s="23"/>
      <c r="H6" s="22" t="s">
        <v>586</v>
      </c>
      <c r="I6" s="23"/>
      <c r="J6" s="23"/>
      <c r="K6" s="23"/>
      <c r="L6" s="23"/>
      <c r="M6" s="23"/>
      <c r="N6" s="23"/>
      <c r="O6" s="23"/>
      <c r="P6" s="23"/>
      <c r="Q6" s="23"/>
      <c r="R6" s="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0"/>
  <sheetViews>
    <sheetView showGridLines="0" workbookViewId="0">
      <selection activeCell="F35" sqref="F35"/>
    </sheetView>
  </sheetViews>
  <sheetFormatPr baseColWidth="10" defaultRowHeight="12.75" x14ac:dyDescent="0.2"/>
  <cols>
    <col min="1" max="1" width="11" style="28" customWidth="1"/>
    <col min="2" max="2" width="8.42578125" style="28" bestFit="1" customWidth="1"/>
    <col min="3" max="3" width="10.42578125" style="28" bestFit="1" customWidth="1"/>
    <col min="4" max="4" width="9.5703125" style="28" bestFit="1" customWidth="1"/>
    <col min="5" max="259" width="11.42578125" style="28"/>
    <col min="260" max="260" width="12.28515625" style="28" bestFit="1" customWidth="1"/>
    <col min="261" max="515" width="11.42578125" style="28"/>
    <col min="516" max="516" width="12.28515625" style="28" bestFit="1" customWidth="1"/>
    <col min="517" max="771" width="11.42578125" style="28"/>
    <col min="772" max="772" width="12.28515625" style="28" bestFit="1" customWidth="1"/>
    <col min="773" max="1027" width="11.42578125" style="28"/>
    <col min="1028" max="1028" width="12.28515625" style="28" bestFit="1" customWidth="1"/>
    <col min="1029" max="1283" width="11.42578125" style="28"/>
    <col min="1284" max="1284" width="12.28515625" style="28" bestFit="1" customWidth="1"/>
    <col min="1285" max="1539" width="11.42578125" style="28"/>
    <col min="1540" max="1540" width="12.28515625" style="28" bestFit="1" customWidth="1"/>
    <col min="1541" max="1795" width="11.42578125" style="28"/>
    <col min="1796" max="1796" width="12.28515625" style="28" bestFit="1" customWidth="1"/>
    <col min="1797" max="2051" width="11.42578125" style="28"/>
    <col min="2052" max="2052" width="12.28515625" style="28" bestFit="1" customWidth="1"/>
    <col min="2053" max="2307" width="11.42578125" style="28"/>
    <col min="2308" max="2308" width="12.28515625" style="28" bestFit="1" customWidth="1"/>
    <col min="2309" max="2563" width="11.42578125" style="28"/>
    <col min="2564" max="2564" width="12.28515625" style="28" bestFit="1" customWidth="1"/>
    <col min="2565" max="2819" width="11.42578125" style="28"/>
    <col min="2820" max="2820" width="12.28515625" style="28" bestFit="1" customWidth="1"/>
    <col min="2821" max="3075" width="11.42578125" style="28"/>
    <col min="3076" max="3076" width="12.28515625" style="28" bestFit="1" customWidth="1"/>
    <col min="3077" max="3331" width="11.42578125" style="28"/>
    <col min="3332" max="3332" width="12.28515625" style="28" bestFit="1" customWidth="1"/>
    <col min="3333" max="3587" width="11.42578125" style="28"/>
    <col min="3588" max="3588" width="12.28515625" style="28" bestFit="1" customWidth="1"/>
    <col min="3589" max="3843" width="11.42578125" style="28"/>
    <col min="3844" max="3844" width="12.28515625" style="28" bestFit="1" customWidth="1"/>
    <col min="3845" max="4099" width="11.42578125" style="28"/>
    <col min="4100" max="4100" width="12.28515625" style="28" bestFit="1" customWidth="1"/>
    <col min="4101" max="4355" width="11.42578125" style="28"/>
    <col min="4356" max="4356" width="12.28515625" style="28" bestFit="1" customWidth="1"/>
    <col min="4357" max="4611" width="11.42578125" style="28"/>
    <col min="4612" max="4612" width="12.28515625" style="28" bestFit="1" customWidth="1"/>
    <col min="4613" max="4867" width="11.42578125" style="28"/>
    <col min="4868" max="4868" width="12.28515625" style="28" bestFit="1" customWidth="1"/>
    <col min="4869" max="5123" width="11.42578125" style="28"/>
    <col min="5124" max="5124" width="12.28515625" style="28" bestFit="1" customWidth="1"/>
    <col min="5125" max="5379" width="11.42578125" style="28"/>
    <col min="5380" max="5380" width="12.28515625" style="28" bestFit="1" customWidth="1"/>
    <col min="5381" max="5635" width="11.42578125" style="28"/>
    <col min="5636" max="5636" width="12.28515625" style="28" bestFit="1" customWidth="1"/>
    <col min="5637" max="5891" width="11.42578125" style="28"/>
    <col min="5892" max="5892" width="12.28515625" style="28" bestFit="1" customWidth="1"/>
    <col min="5893" max="6147" width="11.42578125" style="28"/>
    <col min="6148" max="6148" width="12.28515625" style="28" bestFit="1" customWidth="1"/>
    <col min="6149" max="6403" width="11.42578125" style="28"/>
    <col min="6404" max="6404" width="12.28515625" style="28" bestFit="1" customWidth="1"/>
    <col min="6405" max="6659" width="11.42578125" style="28"/>
    <col min="6660" max="6660" width="12.28515625" style="28" bestFit="1" customWidth="1"/>
    <col min="6661" max="6915" width="11.42578125" style="28"/>
    <col min="6916" max="6916" width="12.28515625" style="28" bestFit="1" customWidth="1"/>
    <col min="6917" max="7171" width="11.42578125" style="28"/>
    <col min="7172" max="7172" width="12.28515625" style="28" bestFit="1" customWidth="1"/>
    <col min="7173" max="7427" width="11.42578125" style="28"/>
    <col min="7428" max="7428" width="12.28515625" style="28" bestFit="1" customWidth="1"/>
    <col min="7429" max="7683" width="11.42578125" style="28"/>
    <col min="7684" max="7684" width="12.28515625" style="28" bestFit="1" customWidth="1"/>
    <col min="7685" max="7939" width="11.42578125" style="28"/>
    <col min="7940" max="7940" width="12.28515625" style="28" bestFit="1" customWidth="1"/>
    <col min="7941" max="8195" width="11.42578125" style="28"/>
    <col min="8196" max="8196" width="12.28515625" style="28" bestFit="1" customWidth="1"/>
    <col min="8197" max="8451" width="11.42578125" style="28"/>
    <col min="8452" max="8452" width="12.28515625" style="28" bestFit="1" customWidth="1"/>
    <col min="8453" max="8707" width="11.42578125" style="28"/>
    <col min="8708" max="8708" width="12.28515625" style="28" bestFit="1" customWidth="1"/>
    <col min="8709" max="8963" width="11.42578125" style="28"/>
    <col min="8964" max="8964" width="12.28515625" style="28" bestFit="1" customWidth="1"/>
    <col min="8965" max="9219" width="11.42578125" style="28"/>
    <col min="9220" max="9220" width="12.28515625" style="28" bestFit="1" customWidth="1"/>
    <col min="9221" max="9475" width="11.42578125" style="28"/>
    <col min="9476" max="9476" width="12.28515625" style="28" bestFit="1" customWidth="1"/>
    <col min="9477" max="9731" width="11.42578125" style="28"/>
    <col min="9732" max="9732" width="12.28515625" style="28" bestFit="1" customWidth="1"/>
    <col min="9733" max="9987" width="11.42578125" style="28"/>
    <col min="9988" max="9988" width="12.28515625" style="28" bestFit="1" customWidth="1"/>
    <col min="9989" max="10243" width="11.42578125" style="28"/>
    <col min="10244" max="10244" width="12.28515625" style="28" bestFit="1" customWidth="1"/>
    <col min="10245" max="10499" width="11.42578125" style="28"/>
    <col min="10500" max="10500" width="12.28515625" style="28" bestFit="1" customWidth="1"/>
    <col min="10501" max="10755" width="11.42578125" style="28"/>
    <col min="10756" max="10756" width="12.28515625" style="28" bestFit="1" customWidth="1"/>
    <col min="10757" max="11011" width="11.42578125" style="28"/>
    <col min="11012" max="11012" width="12.28515625" style="28" bestFit="1" customWidth="1"/>
    <col min="11013" max="11267" width="11.42578125" style="28"/>
    <col min="11268" max="11268" width="12.28515625" style="28" bestFit="1" customWidth="1"/>
    <col min="11269" max="11523" width="11.42578125" style="28"/>
    <col min="11524" max="11524" width="12.28515625" style="28" bestFit="1" customWidth="1"/>
    <col min="11525" max="11779" width="11.42578125" style="28"/>
    <col min="11780" max="11780" width="12.28515625" style="28" bestFit="1" customWidth="1"/>
    <col min="11781" max="12035" width="11.42578125" style="28"/>
    <col min="12036" max="12036" width="12.28515625" style="28" bestFit="1" customWidth="1"/>
    <col min="12037" max="12291" width="11.42578125" style="28"/>
    <col min="12292" max="12292" width="12.28515625" style="28" bestFit="1" customWidth="1"/>
    <col min="12293" max="12547" width="11.42578125" style="28"/>
    <col min="12548" max="12548" width="12.28515625" style="28" bestFit="1" customWidth="1"/>
    <col min="12549" max="12803" width="11.42578125" style="28"/>
    <col min="12804" max="12804" width="12.28515625" style="28" bestFit="1" customWidth="1"/>
    <col min="12805" max="13059" width="11.42578125" style="28"/>
    <col min="13060" max="13060" width="12.28515625" style="28" bestFit="1" customWidth="1"/>
    <col min="13061" max="13315" width="11.42578125" style="28"/>
    <col min="13316" max="13316" width="12.28515625" style="28" bestFit="1" customWidth="1"/>
    <col min="13317" max="13571" width="11.42578125" style="28"/>
    <col min="13572" max="13572" width="12.28515625" style="28" bestFit="1" customWidth="1"/>
    <col min="13573" max="13827" width="11.42578125" style="28"/>
    <col min="13828" max="13828" width="12.28515625" style="28" bestFit="1" customWidth="1"/>
    <col min="13829" max="14083" width="11.42578125" style="28"/>
    <col min="14084" max="14084" width="12.28515625" style="28" bestFit="1" customWidth="1"/>
    <col min="14085" max="14339" width="11.42578125" style="28"/>
    <col min="14340" max="14340" width="12.28515625" style="28" bestFit="1" customWidth="1"/>
    <col min="14341" max="14595" width="11.42578125" style="28"/>
    <col min="14596" max="14596" width="12.28515625" style="28" bestFit="1" customWidth="1"/>
    <col min="14597" max="14851" width="11.42578125" style="28"/>
    <col min="14852" max="14852" width="12.28515625" style="28" bestFit="1" customWidth="1"/>
    <col min="14853" max="15107" width="11.42578125" style="28"/>
    <col min="15108" max="15108" width="12.28515625" style="28" bestFit="1" customWidth="1"/>
    <col min="15109" max="15363" width="11.42578125" style="28"/>
    <col min="15364" max="15364" width="12.28515625" style="28" bestFit="1" customWidth="1"/>
    <col min="15365" max="15619" width="11.42578125" style="28"/>
    <col min="15620" max="15620" width="12.28515625" style="28" bestFit="1" customWidth="1"/>
    <col min="15621" max="15875" width="11.42578125" style="28"/>
    <col min="15876" max="15876" width="12.28515625" style="28" bestFit="1" customWidth="1"/>
    <col min="15877" max="16131" width="11.42578125" style="28"/>
    <col min="16132" max="16132" width="12.28515625" style="28" bestFit="1" customWidth="1"/>
    <col min="16133" max="16384" width="11.42578125" style="28"/>
  </cols>
  <sheetData>
    <row r="1" spans="1:6" ht="15" x14ac:dyDescent="0.25">
      <c r="A1" s="285" t="s">
        <v>601</v>
      </c>
    </row>
    <row r="3" spans="1:6" ht="25.5" x14ac:dyDescent="0.2">
      <c r="A3" s="1" t="s">
        <v>539</v>
      </c>
      <c r="B3" s="286" t="s">
        <v>540</v>
      </c>
      <c r="C3" s="2" t="s">
        <v>62</v>
      </c>
      <c r="D3" s="2" t="s">
        <v>541</v>
      </c>
      <c r="E3" s="3" t="s">
        <v>61</v>
      </c>
      <c r="F3" s="3" t="s">
        <v>541</v>
      </c>
    </row>
    <row r="4" spans="1:6" x14ac:dyDescent="0.2">
      <c r="A4" s="6" t="s">
        <v>41</v>
      </c>
      <c r="B4" s="291">
        <v>0</v>
      </c>
      <c r="C4" s="7">
        <v>1</v>
      </c>
      <c r="D4" s="305">
        <f>C4/SUM(C$4:C$23)</f>
        <v>6.7801206861482137E-5</v>
      </c>
      <c r="E4" s="7">
        <v>11</v>
      </c>
      <c r="F4" s="287">
        <f>E4/SUM(E$4:E$23)</f>
        <v>7.4581327547630345E-4</v>
      </c>
    </row>
    <row r="5" spans="1:6" x14ac:dyDescent="0.2">
      <c r="A5" s="6" t="s">
        <v>42</v>
      </c>
      <c r="B5" s="291">
        <v>1</v>
      </c>
      <c r="C5" s="7"/>
      <c r="D5" s="305">
        <f t="shared" ref="D5:F23" si="0">C5/SUM(C$4:C$23)</f>
        <v>0</v>
      </c>
      <c r="E5" s="7">
        <v>36</v>
      </c>
      <c r="F5" s="287">
        <f t="shared" si="0"/>
        <v>2.4408434470133567E-3</v>
      </c>
    </row>
    <row r="6" spans="1:6" x14ac:dyDescent="0.2">
      <c r="A6" s="6" t="s">
        <v>43</v>
      </c>
      <c r="B6" s="291">
        <v>2</v>
      </c>
      <c r="C6" s="7">
        <v>2</v>
      </c>
      <c r="D6" s="305">
        <f t="shared" si="0"/>
        <v>1.3560241372296427E-4</v>
      </c>
      <c r="E6" s="7">
        <v>80</v>
      </c>
      <c r="F6" s="287">
        <f t="shared" si="0"/>
        <v>5.424096548918571E-3</v>
      </c>
    </row>
    <row r="7" spans="1:6" x14ac:dyDescent="0.2">
      <c r="A7" s="6" t="s">
        <v>44</v>
      </c>
      <c r="B7" s="291">
        <v>3</v>
      </c>
      <c r="C7" s="7"/>
      <c r="D7" s="305">
        <f t="shared" si="0"/>
        <v>0</v>
      </c>
      <c r="E7" s="7">
        <v>163</v>
      </c>
      <c r="F7" s="287">
        <f t="shared" si="0"/>
        <v>1.1051596718421588E-2</v>
      </c>
    </row>
    <row r="8" spans="1:6" x14ac:dyDescent="0.2">
      <c r="A8" s="6" t="s">
        <v>45</v>
      </c>
      <c r="B8" s="291">
        <v>4</v>
      </c>
      <c r="C8" s="7">
        <v>12</v>
      </c>
      <c r="D8" s="305">
        <f t="shared" si="0"/>
        <v>8.1361448233778564E-4</v>
      </c>
      <c r="E8" s="7">
        <v>260</v>
      </c>
      <c r="F8" s="287">
        <f t="shared" si="0"/>
        <v>1.7628313783985355E-2</v>
      </c>
    </row>
    <row r="9" spans="1:6" x14ac:dyDescent="0.2">
      <c r="A9" s="6" t="s">
        <v>46</v>
      </c>
      <c r="B9" s="291">
        <v>5</v>
      </c>
      <c r="C9" s="7">
        <v>38</v>
      </c>
      <c r="D9" s="305">
        <f t="shared" si="0"/>
        <v>2.5764458607363213E-3</v>
      </c>
      <c r="E9" s="7">
        <v>469</v>
      </c>
      <c r="F9" s="287">
        <f t="shared" si="0"/>
        <v>3.1798766018035121E-2</v>
      </c>
    </row>
    <row r="10" spans="1:6" x14ac:dyDescent="0.2">
      <c r="A10" s="6" t="s">
        <v>47</v>
      </c>
      <c r="B10" s="291">
        <v>6</v>
      </c>
      <c r="C10" s="7">
        <v>107</v>
      </c>
      <c r="D10" s="305">
        <f t="shared" si="0"/>
        <v>7.2547291341785881E-3</v>
      </c>
      <c r="E10" s="7">
        <v>594</v>
      </c>
      <c r="F10" s="287">
        <f t="shared" si="0"/>
        <v>4.0273916875720385E-2</v>
      </c>
    </row>
    <row r="11" spans="1:6" x14ac:dyDescent="0.2">
      <c r="A11" s="6" t="s">
        <v>48</v>
      </c>
      <c r="B11" s="291">
        <v>7</v>
      </c>
      <c r="C11" s="7">
        <v>194</v>
      </c>
      <c r="D11" s="305">
        <f t="shared" si="0"/>
        <v>1.3153434131127534E-2</v>
      </c>
      <c r="E11" s="7">
        <v>972</v>
      </c>
      <c r="F11" s="287">
        <f t="shared" si="0"/>
        <v>6.590277306936064E-2</v>
      </c>
    </row>
    <row r="12" spans="1:6" x14ac:dyDescent="0.2">
      <c r="A12" s="6" t="s">
        <v>49</v>
      </c>
      <c r="B12" s="291">
        <v>8</v>
      </c>
      <c r="C12" s="7">
        <v>409</v>
      </c>
      <c r="D12" s="305">
        <f t="shared" si="0"/>
        <v>2.7730693606346193E-2</v>
      </c>
      <c r="E12" s="7">
        <v>1446</v>
      </c>
      <c r="F12" s="287">
        <f t="shared" si="0"/>
        <v>9.8040545121703168E-2</v>
      </c>
    </row>
    <row r="13" spans="1:6" x14ac:dyDescent="0.2">
      <c r="A13" s="6" t="s">
        <v>50</v>
      </c>
      <c r="B13" s="291">
        <v>9</v>
      </c>
      <c r="C13" s="7">
        <v>777</v>
      </c>
      <c r="D13" s="305">
        <f t="shared" si="0"/>
        <v>5.2681537731371617E-2</v>
      </c>
      <c r="E13" s="7">
        <v>1589</v>
      </c>
      <c r="F13" s="287">
        <f t="shared" si="0"/>
        <v>0.10773611770289511</v>
      </c>
    </row>
    <row r="14" spans="1:6" x14ac:dyDescent="0.2">
      <c r="A14" s="6" t="s">
        <v>51</v>
      </c>
      <c r="B14" s="291">
        <v>10</v>
      </c>
      <c r="C14" s="7">
        <v>1293</v>
      </c>
      <c r="D14" s="305">
        <f t="shared" si="0"/>
        <v>8.7666960471896399E-2</v>
      </c>
      <c r="E14" s="7">
        <v>1743</v>
      </c>
      <c r="F14" s="287">
        <f t="shared" si="0"/>
        <v>0.11817750355956336</v>
      </c>
    </row>
    <row r="15" spans="1:6" x14ac:dyDescent="0.2">
      <c r="A15" s="6" t="s">
        <v>52</v>
      </c>
      <c r="B15" s="291">
        <v>11</v>
      </c>
      <c r="C15" s="7">
        <v>1912</v>
      </c>
      <c r="D15" s="305">
        <f t="shared" si="0"/>
        <v>0.12963590751915385</v>
      </c>
      <c r="E15" s="7">
        <v>1562</v>
      </c>
      <c r="F15" s="287">
        <f t="shared" si="0"/>
        <v>0.10590548511763509</v>
      </c>
    </row>
    <row r="16" spans="1:6" x14ac:dyDescent="0.2">
      <c r="A16" s="6" t="s">
        <v>53</v>
      </c>
      <c r="B16" s="291">
        <v>12</v>
      </c>
      <c r="C16" s="7">
        <v>2185</v>
      </c>
      <c r="D16" s="305">
        <f t="shared" si="0"/>
        <v>0.14814563699233846</v>
      </c>
      <c r="E16" s="7">
        <v>1423</v>
      </c>
      <c r="F16" s="287">
        <f t="shared" si="0"/>
        <v>9.6481117363889077E-2</v>
      </c>
    </row>
    <row r="17" spans="1:10" x14ac:dyDescent="0.2">
      <c r="A17" s="6" t="s">
        <v>54</v>
      </c>
      <c r="B17" s="291">
        <v>13</v>
      </c>
      <c r="C17" s="7">
        <v>2147</v>
      </c>
      <c r="D17" s="305">
        <f t="shared" si="0"/>
        <v>0.14556919113160213</v>
      </c>
      <c r="E17" s="7">
        <v>1292</v>
      </c>
      <c r="F17" s="287">
        <f t="shared" si="0"/>
        <v>8.759915926503492E-2</v>
      </c>
    </row>
    <row r="18" spans="1:10" x14ac:dyDescent="0.2">
      <c r="A18" s="6" t="s">
        <v>55</v>
      </c>
      <c r="B18" s="291">
        <v>14</v>
      </c>
      <c r="C18" s="7">
        <v>1945</v>
      </c>
      <c r="D18" s="305">
        <f t="shared" si="0"/>
        <v>0.13187334734558276</v>
      </c>
      <c r="E18" s="7">
        <v>1094</v>
      </c>
      <c r="F18" s="287">
        <f t="shared" si="0"/>
        <v>7.4174520306461461E-2</v>
      </c>
    </row>
    <row r="19" spans="1:10" x14ac:dyDescent="0.2">
      <c r="A19" s="6" t="s">
        <v>56</v>
      </c>
      <c r="B19" s="291">
        <v>15</v>
      </c>
      <c r="C19" s="7">
        <v>1616</v>
      </c>
      <c r="D19" s="305">
        <f t="shared" si="0"/>
        <v>0.10956675028815513</v>
      </c>
      <c r="E19" s="7">
        <v>838</v>
      </c>
      <c r="F19" s="287">
        <f t="shared" si="0"/>
        <v>5.6817411349922027E-2</v>
      </c>
    </row>
    <row r="20" spans="1:10" x14ac:dyDescent="0.2">
      <c r="A20" s="6" t="s">
        <v>57</v>
      </c>
      <c r="B20" s="291">
        <v>16</v>
      </c>
      <c r="C20" s="7">
        <v>1150</v>
      </c>
      <c r="D20" s="305">
        <f t="shared" si="0"/>
        <v>7.7971387890704458E-2</v>
      </c>
      <c r="E20" s="7">
        <v>649</v>
      </c>
      <c r="F20" s="287">
        <f t="shared" si="0"/>
        <v>4.4002983253101903E-2</v>
      </c>
    </row>
    <row r="21" spans="1:10" x14ac:dyDescent="0.2">
      <c r="A21" s="6" t="s">
        <v>58</v>
      </c>
      <c r="B21" s="291">
        <v>17</v>
      </c>
      <c r="C21" s="7">
        <v>643</v>
      </c>
      <c r="D21" s="305">
        <f t="shared" si="0"/>
        <v>4.3596176011933011E-2</v>
      </c>
      <c r="E21" s="7">
        <v>372</v>
      </c>
      <c r="F21" s="287">
        <f t="shared" si="0"/>
        <v>2.5222048952471356E-2</v>
      </c>
    </row>
    <row r="22" spans="1:10" x14ac:dyDescent="0.2">
      <c r="A22" s="6" t="s">
        <v>59</v>
      </c>
      <c r="B22" s="291">
        <v>18</v>
      </c>
      <c r="C22" s="7">
        <v>251</v>
      </c>
      <c r="D22" s="305">
        <f t="shared" si="0"/>
        <v>1.7018102922232017E-2</v>
      </c>
      <c r="E22" s="7">
        <v>141</v>
      </c>
      <c r="F22" s="287">
        <f t="shared" si="0"/>
        <v>9.5599701674689806E-3</v>
      </c>
    </row>
    <row r="23" spans="1:10" x14ac:dyDescent="0.2">
      <c r="A23" s="288" t="s">
        <v>60</v>
      </c>
      <c r="B23" s="292">
        <v>19</v>
      </c>
      <c r="C23" s="289">
        <v>67</v>
      </c>
      <c r="D23" s="306">
        <f t="shared" si="0"/>
        <v>4.542680859719303E-3</v>
      </c>
      <c r="E23" s="289">
        <v>15</v>
      </c>
      <c r="F23" s="290">
        <f t="shared" si="0"/>
        <v>1.0170181029222321E-3</v>
      </c>
    </row>
    <row r="24" spans="1:10" x14ac:dyDescent="0.2">
      <c r="B24" s="291">
        <v>20</v>
      </c>
    </row>
    <row r="25" spans="1:10" x14ac:dyDescent="0.2">
      <c r="A25" s="441" t="s">
        <v>830</v>
      </c>
      <c r="B25" s="441"/>
      <c r="C25" s="441"/>
      <c r="D25" s="441"/>
      <c r="E25" s="441"/>
      <c r="F25" s="441"/>
      <c r="G25" s="441"/>
      <c r="H25" s="441"/>
      <c r="I25" s="441"/>
      <c r="J25" s="441"/>
    </row>
    <row r="26" spans="1:10" x14ac:dyDescent="0.2">
      <c r="A26" s="441"/>
      <c r="B26" s="441"/>
      <c r="C26" s="441"/>
      <c r="D26" s="441"/>
      <c r="E26" s="441"/>
      <c r="F26" s="441"/>
      <c r="G26" s="441"/>
      <c r="H26" s="441"/>
      <c r="I26" s="441"/>
      <c r="J26" s="441"/>
    </row>
    <row r="27" spans="1:10" x14ac:dyDescent="0.2">
      <c r="A27" s="441"/>
      <c r="B27" s="441"/>
      <c r="C27" s="441"/>
      <c r="D27" s="441"/>
      <c r="E27" s="441"/>
      <c r="F27" s="441"/>
      <c r="G27" s="441"/>
      <c r="H27" s="441"/>
      <c r="I27" s="441"/>
      <c r="J27" s="441"/>
    </row>
    <row r="28" spans="1:10" x14ac:dyDescent="0.2">
      <c r="A28" s="441"/>
      <c r="B28" s="441"/>
      <c r="C28" s="441"/>
      <c r="D28" s="441"/>
      <c r="E28" s="441"/>
      <c r="F28" s="441"/>
      <c r="G28" s="441"/>
      <c r="H28" s="441"/>
      <c r="I28" s="441"/>
      <c r="J28" s="441"/>
    </row>
    <row r="29" spans="1:10" x14ac:dyDescent="0.2">
      <c r="A29" s="441"/>
      <c r="B29" s="441"/>
      <c r="C29" s="441"/>
      <c r="D29" s="441"/>
      <c r="E29" s="441"/>
      <c r="F29" s="441"/>
      <c r="G29" s="441"/>
      <c r="H29" s="441"/>
      <c r="I29" s="441"/>
      <c r="J29" s="441"/>
    </row>
    <row r="30" spans="1:10" x14ac:dyDescent="0.2">
      <c r="A30" s="441"/>
      <c r="B30" s="441"/>
      <c r="C30" s="441"/>
      <c r="D30" s="441"/>
      <c r="E30" s="441"/>
      <c r="F30" s="441"/>
      <c r="G30" s="441"/>
      <c r="H30" s="441"/>
      <c r="I30" s="441"/>
      <c r="J30" s="441"/>
    </row>
  </sheetData>
  <mergeCells count="1">
    <mergeCell ref="A25:J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85"/>
  <sheetViews>
    <sheetView workbookViewId="0">
      <selection activeCell="A88" sqref="A88"/>
    </sheetView>
  </sheetViews>
  <sheetFormatPr baseColWidth="10" defaultRowHeight="12.75" x14ac:dyDescent="0.2"/>
  <cols>
    <col min="1" max="16384" width="11.42578125" style="28"/>
  </cols>
  <sheetData>
    <row r="1" spans="1:6" ht="15" x14ac:dyDescent="0.25">
      <c r="A1" s="285" t="s">
        <v>835</v>
      </c>
    </row>
    <row r="2" spans="1:6" ht="15" x14ac:dyDescent="0.25">
      <c r="A2" s="428" t="s">
        <v>831</v>
      </c>
    </row>
    <row r="3" spans="1:6" ht="25.5" x14ac:dyDescent="0.2">
      <c r="A3" s="429" t="s">
        <v>539</v>
      </c>
      <c r="B3" s="430" t="s">
        <v>540</v>
      </c>
      <c r="C3" s="431" t="s">
        <v>832</v>
      </c>
      <c r="D3" s="431" t="s">
        <v>541</v>
      </c>
      <c r="E3" s="432" t="s">
        <v>833</v>
      </c>
      <c r="F3" s="432" t="s">
        <v>541</v>
      </c>
    </row>
    <row r="4" spans="1:6" x14ac:dyDescent="0.2">
      <c r="A4" s="433" t="s">
        <v>41</v>
      </c>
      <c r="B4" s="434">
        <v>0</v>
      </c>
      <c r="C4" s="435">
        <v>5</v>
      </c>
      <c r="D4" s="436">
        <f>C4/SUM(C$4:C$23)</f>
        <v>7.3518600205852076E-4</v>
      </c>
      <c r="E4" s="435">
        <v>19</v>
      </c>
      <c r="F4" s="436">
        <f>E4/SUM(E$4:E$23)</f>
        <v>2.8421839940164549E-3</v>
      </c>
    </row>
    <row r="5" spans="1:6" x14ac:dyDescent="0.2">
      <c r="A5" s="433" t="s">
        <v>42</v>
      </c>
      <c r="B5" s="434">
        <v>1</v>
      </c>
      <c r="C5" s="435">
        <v>7</v>
      </c>
      <c r="D5" s="436">
        <f t="shared" ref="D5:F23" si="0">C5/SUM(C$4:C$23)</f>
        <v>1.0292604028819291E-3</v>
      </c>
      <c r="E5" s="435">
        <v>22</v>
      </c>
      <c r="F5" s="436">
        <f t="shared" si="0"/>
        <v>3.2909498878085264E-3</v>
      </c>
    </row>
    <row r="6" spans="1:6" x14ac:dyDescent="0.2">
      <c r="A6" s="433" t="s">
        <v>43</v>
      </c>
      <c r="B6" s="434">
        <v>2</v>
      </c>
      <c r="C6" s="435">
        <v>27</v>
      </c>
      <c r="D6" s="436">
        <f t="shared" si="0"/>
        <v>3.970004411116012E-3</v>
      </c>
      <c r="E6" s="435">
        <v>59</v>
      </c>
      <c r="F6" s="436">
        <f t="shared" si="0"/>
        <v>8.8257292445774113E-3</v>
      </c>
    </row>
    <row r="7" spans="1:6" x14ac:dyDescent="0.2">
      <c r="A7" s="433" t="s">
        <v>44</v>
      </c>
      <c r="B7" s="434">
        <v>3</v>
      </c>
      <c r="C7" s="435">
        <v>49</v>
      </c>
      <c r="D7" s="436">
        <f t="shared" si="0"/>
        <v>7.2048228201735042E-3</v>
      </c>
      <c r="E7" s="435">
        <v>79</v>
      </c>
      <c r="F7" s="436">
        <f t="shared" si="0"/>
        <v>1.1817501869857892E-2</v>
      </c>
    </row>
    <row r="8" spans="1:6" x14ac:dyDescent="0.2">
      <c r="A8" s="433" t="s">
        <v>45</v>
      </c>
      <c r="B8" s="434">
        <v>4</v>
      </c>
      <c r="C8" s="435">
        <v>69</v>
      </c>
      <c r="D8" s="436">
        <f t="shared" si="0"/>
        <v>1.0145566828407587E-2</v>
      </c>
      <c r="E8" s="435">
        <v>112</v>
      </c>
      <c r="F8" s="436">
        <f t="shared" si="0"/>
        <v>1.6753926701570682E-2</v>
      </c>
    </row>
    <row r="9" spans="1:6" x14ac:dyDescent="0.2">
      <c r="A9" s="433" t="s">
        <v>46</v>
      </c>
      <c r="B9" s="434">
        <v>5</v>
      </c>
      <c r="C9" s="435">
        <v>150</v>
      </c>
      <c r="D9" s="436">
        <f t="shared" si="0"/>
        <v>2.2055580061755623E-2</v>
      </c>
      <c r="E9" s="435">
        <v>221</v>
      </c>
      <c r="F9" s="436">
        <f t="shared" si="0"/>
        <v>3.3059087509349293E-2</v>
      </c>
    </row>
    <row r="10" spans="1:6" x14ac:dyDescent="0.2">
      <c r="A10" s="433" t="s">
        <v>47</v>
      </c>
      <c r="B10" s="434">
        <v>6</v>
      </c>
      <c r="C10" s="435">
        <v>199</v>
      </c>
      <c r="D10" s="436">
        <f t="shared" si="0"/>
        <v>2.9260402881929128E-2</v>
      </c>
      <c r="E10" s="435">
        <v>341</v>
      </c>
      <c r="F10" s="436">
        <f t="shared" si="0"/>
        <v>5.1009723261032161E-2</v>
      </c>
    </row>
    <row r="11" spans="1:6" x14ac:dyDescent="0.2">
      <c r="A11" s="433" t="s">
        <v>48</v>
      </c>
      <c r="B11" s="434">
        <v>7</v>
      </c>
      <c r="C11" s="435">
        <v>297</v>
      </c>
      <c r="D11" s="436">
        <f t="shared" si="0"/>
        <v>4.3670048522276135E-2</v>
      </c>
      <c r="E11" s="435">
        <v>498</v>
      </c>
      <c r="F11" s="436">
        <f t="shared" si="0"/>
        <v>7.4495138369483918E-2</v>
      </c>
    </row>
    <row r="12" spans="1:6" x14ac:dyDescent="0.2">
      <c r="A12" s="433" t="s">
        <v>49</v>
      </c>
      <c r="B12" s="434">
        <v>8</v>
      </c>
      <c r="C12" s="435">
        <v>421</v>
      </c>
      <c r="D12" s="436">
        <f t="shared" si="0"/>
        <v>6.190266137332745E-2</v>
      </c>
      <c r="E12" s="435">
        <v>654</v>
      </c>
      <c r="F12" s="436">
        <f t="shared" si="0"/>
        <v>9.7830964846671656E-2</v>
      </c>
    </row>
    <row r="13" spans="1:6" x14ac:dyDescent="0.2">
      <c r="A13" s="433" t="s">
        <v>50</v>
      </c>
      <c r="B13" s="434">
        <v>9</v>
      </c>
      <c r="C13" s="435">
        <v>569</v>
      </c>
      <c r="D13" s="436">
        <f t="shared" si="0"/>
        <v>8.3664167034259662E-2</v>
      </c>
      <c r="E13" s="435">
        <v>764</v>
      </c>
      <c r="F13" s="436">
        <f t="shared" si="0"/>
        <v>0.11428571428571428</v>
      </c>
    </row>
    <row r="14" spans="1:6" x14ac:dyDescent="0.2">
      <c r="A14" s="433" t="s">
        <v>51</v>
      </c>
      <c r="B14" s="434">
        <v>10</v>
      </c>
      <c r="C14" s="435">
        <v>684</v>
      </c>
      <c r="D14" s="436">
        <f t="shared" si="0"/>
        <v>0.10057344508160565</v>
      </c>
      <c r="E14" s="435">
        <v>837</v>
      </c>
      <c r="F14" s="436">
        <f t="shared" si="0"/>
        <v>0.12520568436798804</v>
      </c>
    </row>
    <row r="15" spans="1:6" x14ac:dyDescent="0.2">
      <c r="A15" s="433" t="s">
        <v>52</v>
      </c>
      <c r="B15" s="434">
        <v>11</v>
      </c>
      <c r="C15" s="435">
        <v>789</v>
      </c>
      <c r="D15" s="436">
        <f t="shared" si="0"/>
        <v>0.11601235112483459</v>
      </c>
      <c r="E15" s="435">
        <v>822</v>
      </c>
      <c r="F15" s="436">
        <f t="shared" si="0"/>
        <v>0.12296185489902767</v>
      </c>
    </row>
    <row r="16" spans="1:6" x14ac:dyDescent="0.2">
      <c r="A16" s="433" t="s">
        <v>53</v>
      </c>
      <c r="B16" s="434">
        <v>12</v>
      </c>
      <c r="C16" s="435">
        <v>785</v>
      </c>
      <c r="D16" s="436">
        <f t="shared" si="0"/>
        <v>0.11542420232318777</v>
      </c>
      <c r="E16" s="435">
        <v>696</v>
      </c>
      <c r="F16" s="436">
        <f t="shared" si="0"/>
        <v>0.10411368735976066</v>
      </c>
    </row>
    <row r="17" spans="1:6" x14ac:dyDescent="0.2">
      <c r="A17" s="433" t="s">
        <v>54</v>
      </c>
      <c r="B17" s="434">
        <v>13</v>
      </c>
      <c r="C17" s="435">
        <v>743</v>
      </c>
      <c r="D17" s="436">
        <f t="shared" si="0"/>
        <v>0.10924863990589619</v>
      </c>
      <c r="E17" s="435">
        <v>539</v>
      </c>
      <c r="F17" s="436">
        <f t="shared" si="0"/>
        <v>8.0628272251308905E-2</v>
      </c>
    </row>
    <row r="18" spans="1:6" x14ac:dyDescent="0.2">
      <c r="A18" s="433" t="s">
        <v>55</v>
      </c>
      <c r="B18" s="434">
        <v>14</v>
      </c>
      <c r="C18" s="435">
        <v>687</v>
      </c>
      <c r="D18" s="436">
        <f t="shared" si="0"/>
        <v>0.10101455668284076</v>
      </c>
      <c r="E18" s="435">
        <v>400</v>
      </c>
      <c r="F18" s="436">
        <f t="shared" si="0"/>
        <v>5.9835452505609572E-2</v>
      </c>
    </row>
    <row r="19" spans="1:6" x14ac:dyDescent="0.2">
      <c r="A19" s="433" t="s">
        <v>56</v>
      </c>
      <c r="B19" s="434">
        <v>15</v>
      </c>
      <c r="C19" s="435">
        <v>555</v>
      </c>
      <c r="D19" s="436">
        <f t="shared" si="0"/>
        <v>8.160564622849581E-2</v>
      </c>
      <c r="E19" s="435">
        <v>283</v>
      </c>
      <c r="F19" s="436">
        <f t="shared" si="0"/>
        <v>4.2333582647718776E-2</v>
      </c>
    </row>
    <row r="20" spans="1:6" x14ac:dyDescent="0.2">
      <c r="A20" s="433" t="s">
        <v>57</v>
      </c>
      <c r="B20" s="434">
        <v>16</v>
      </c>
      <c r="C20" s="435">
        <v>364</v>
      </c>
      <c r="D20" s="436">
        <f t="shared" si="0"/>
        <v>5.3521540949860315E-2</v>
      </c>
      <c r="E20" s="435">
        <v>191</v>
      </c>
      <c r="F20" s="436">
        <f t="shared" si="0"/>
        <v>2.8571428571428571E-2</v>
      </c>
    </row>
    <row r="21" spans="1:6" x14ac:dyDescent="0.2">
      <c r="A21" s="433" t="s">
        <v>58</v>
      </c>
      <c r="B21" s="434">
        <v>17</v>
      </c>
      <c r="C21" s="435">
        <v>232</v>
      </c>
      <c r="D21" s="436">
        <f t="shared" si="0"/>
        <v>3.4112630495515363E-2</v>
      </c>
      <c r="E21" s="435">
        <v>91</v>
      </c>
      <c r="F21" s="436">
        <f t="shared" si="0"/>
        <v>1.3612565445026177E-2</v>
      </c>
    </row>
    <row r="22" spans="1:6" x14ac:dyDescent="0.2">
      <c r="A22" s="433" t="s">
        <v>59</v>
      </c>
      <c r="B22" s="434">
        <v>18</v>
      </c>
      <c r="C22" s="435">
        <v>130</v>
      </c>
      <c r="D22" s="436">
        <f t="shared" si="0"/>
        <v>1.9114836053521541E-2</v>
      </c>
      <c r="E22" s="435">
        <v>43</v>
      </c>
      <c r="F22" s="436">
        <f t="shared" si="0"/>
        <v>6.4323111443530291E-3</v>
      </c>
    </row>
    <row r="23" spans="1:6" x14ac:dyDescent="0.2">
      <c r="A23" s="437" t="s">
        <v>60</v>
      </c>
      <c r="B23" s="438">
        <v>19</v>
      </c>
      <c r="C23" s="439">
        <v>39</v>
      </c>
      <c r="D23" s="440">
        <f t="shared" si="0"/>
        <v>5.7344508160564623E-3</v>
      </c>
      <c r="E23" s="439">
        <v>14</v>
      </c>
      <c r="F23" s="440">
        <f t="shared" si="0"/>
        <v>2.0942408376963353E-3</v>
      </c>
    </row>
    <row r="24" spans="1:6" x14ac:dyDescent="0.2">
      <c r="B24" s="434">
        <v>20</v>
      </c>
    </row>
    <row r="25" spans="1:6" x14ac:dyDescent="0.2">
      <c r="A25" s="284" t="s">
        <v>834</v>
      </c>
    </row>
    <row r="26" spans="1:6" x14ac:dyDescent="0.2">
      <c r="A26" s="284" t="s">
        <v>573</v>
      </c>
    </row>
    <row r="30" spans="1:6" ht="15" x14ac:dyDescent="0.25">
      <c r="A30" s="285" t="s">
        <v>836</v>
      </c>
    </row>
    <row r="31" spans="1:6" ht="15" x14ac:dyDescent="0.25">
      <c r="A31" s="428" t="s">
        <v>831</v>
      </c>
    </row>
    <row r="32" spans="1:6" ht="25.5" x14ac:dyDescent="0.2">
      <c r="A32" s="429" t="s">
        <v>539</v>
      </c>
      <c r="B32" s="430" t="s">
        <v>540</v>
      </c>
      <c r="C32" s="431" t="s">
        <v>832</v>
      </c>
      <c r="D32" s="431" t="s">
        <v>541</v>
      </c>
      <c r="E32" s="432" t="s">
        <v>833</v>
      </c>
      <c r="F32" s="432" t="s">
        <v>541</v>
      </c>
    </row>
    <row r="33" spans="1:6" x14ac:dyDescent="0.2">
      <c r="A33" s="433" t="s">
        <v>41</v>
      </c>
      <c r="B33" s="434">
        <v>0</v>
      </c>
      <c r="C33" s="435">
        <v>48</v>
      </c>
      <c r="D33" s="436">
        <f>C33/SUM(C$33:C$52)</f>
        <v>7.0577856197617996E-3</v>
      </c>
      <c r="E33" s="435">
        <v>82</v>
      </c>
      <c r="F33" s="436">
        <f>E33/SUM(E$33:E$52)</f>
        <v>1.2266267763649962E-2</v>
      </c>
    </row>
    <row r="34" spans="1:6" x14ac:dyDescent="0.2">
      <c r="A34" s="433" t="s">
        <v>42</v>
      </c>
      <c r="B34" s="434">
        <v>1</v>
      </c>
      <c r="C34" s="435">
        <v>105</v>
      </c>
      <c r="D34" s="436">
        <f t="shared" ref="D34:F52" si="1">C34/SUM(C$33:C$52)</f>
        <v>1.5438906043228937E-2</v>
      </c>
      <c r="E34" s="435">
        <v>139</v>
      </c>
      <c r="F34" s="436">
        <f t="shared" si="1"/>
        <v>2.0792819745699326E-2</v>
      </c>
    </row>
    <row r="35" spans="1:6" x14ac:dyDescent="0.2">
      <c r="A35" s="433" t="s">
        <v>43</v>
      </c>
      <c r="B35" s="434">
        <v>2</v>
      </c>
      <c r="C35" s="435">
        <v>185</v>
      </c>
      <c r="D35" s="436">
        <f t="shared" si="1"/>
        <v>2.7201882076165269E-2</v>
      </c>
      <c r="E35" s="435">
        <v>202</v>
      </c>
      <c r="F35" s="436">
        <f t="shared" si="1"/>
        <v>3.0216903515332835E-2</v>
      </c>
    </row>
    <row r="36" spans="1:6" x14ac:dyDescent="0.2">
      <c r="A36" s="433" t="s">
        <v>44</v>
      </c>
      <c r="B36" s="434">
        <v>3</v>
      </c>
      <c r="C36" s="435">
        <v>279</v>
      </c>
      <c r="D36" s="436">
        <f t="shared" si="1"/>
        <v>4.102337891486546E-2</v>
      </c>
      <c r="E36" s="435">
        <v>257</v>
      </c>
      <c r="F36" s="436">
        <f t="shared" si="1"/>
        <v>3.8444278234854148E-2</v>
      </c>
    </row>
    <row r="37" spans="1:6" x14ac:dyDescent="0.2">
      <c r="A37" s="433" t="s">
        <v>45</v>
      </c>
      <c r="B37" s="434">
        <v>4</v>
      </c>
      <c r="C37" s="435">
        <v>352</v>
      </c>
      <c r="D37" s="436">
        <f t="shared" si="1"/>
        <v>5.1757094544919863E-2</v>
      </c>
      <c r="E37" s="435">
        <v>288</v>
      </c>
      <c r="F37" s="436">
        <f t="shared" si="1"/>
        <v>4.3081525804038893E-2</v>
      </c>
    </row>
    <row r="38" spans="1:6" x14ac:dyDescent="0.2">
      <c r="A38" s="433" t="s">
        <v>46</v>
      </c>
      <c r="B38" s="434">
        <v>5</v>
      </c>
      <c r="C38" s="435">
        <v>396</v>
      </c>
      <c r="D38" s="436">
        <f t="shared" si="1"/>
        <v>5.8226731363034849E-2</v>
      </c>
      <c r="E38" s="435">
        <v>377</v>
      </c>
      <c r="F38" s="436">
        <f t="shared" si="1"/>
        <v>5.6394913986537024E-2</v>
      </c>
    </row>
    <row r="39" spans="1:6" x14ac:dyDescent="0.2">
      <c r="A39" s="433" t="s">
        <v>47</v>
      </c>
      <c r="B39" s="434">
        <v>6</v>
      </c>
      <c r="C39" s="435">
        <v>502</v>
      </c>
      <c r="D39" s="436">
        <f t="shared" si="1"/>
        <v>7.3812674606675482E-2</v>
      </c>
      <c r="E39" s="435">
        <v>381</v>
      </c>
      <c r="F39" s="436">
        <f t="shared" si="1"/>
        <v>5.6993268511593122E-2</v>
      </c>
    </row>
    <row r="40" spans="1:6" x14ac:dyDescent="0.2">
      <c r="A40" s="433" t="s">
        <v>48</v>
      </c>
      <c r="B40" s="434">
        <v>7</v>
      </c>
      <c r="C40" s="435">
        <v>467</v>
      </c>
      <c r="D40" s="436">
        <f t="shared" si="1"/>
        <v>6.8666372592265837E-2</v>
      </c>
      <c r="E40" s="435">
        <v>468</v>
      </c>
      <c r="F40" s="436">
        <f t="shared" si="1"/>
        <v>7.0007479431563199E-2</v>
      </c>
    </row>
    <row r="41" spans="1:6" x14ac:dyDescent="0.2">
      <c r="A41" s="433" t="s">
        <v>49</v>
      </c>
      <c r="B41" s="434">
        <v>8</v>
      </c>
      <c r="C41" s="435">
        <v>455</v>
      </c>
      <c r="D41" s="436">
        <f t="shared" si="1"/>
        <v>6.6901926187325392E-2</v>
      </c>
      <c r="E41" s="435">
        <v>473</v>
      </c>
      <c r="F41" s="436">
        <f t="shared" si="1"/>
        <v>7.0755422587883324E-2</v>
      </c>
    </row>
    <row r="42" spans="1:6" x14ac:dyDescent="0.2">
      <c r="A42" s="433" t="s">
        <v>50</v>
      </c>
      <c r="B42" s="434">
        <v>9</v>
      </c>
      <c r="C42" s="435">
        <v>443</v>
      </c>
      <c r="D42" s="436">
        <f t="shared" si="1"/>
        <v>6.5137479782384947E-2</v>
      </c>
      <c r="E42" s="435">
        <v>436</v>
      </c>
      <c r="F42" s="436">
        <f t="shared" si="1"/>
        <v>6.5220643231114442E-2</v>
      </c>
    </row>
    <row r="43" spans="1:6" x14ac:dyDescent="0.2">
      <c r="A43" s="433" t="s">
        <v>51</v>
      </c>
      <c r="B43" s="434">
        <v>10</v>
      </c>
      <c r="C43" s="435">
        <v>491</v>
      </c>
      <c r="D43" s="436">
        <f t="shared" si="1"/>
        <v>7.2195265402146741E-2</v>
      </c>
      <c r="E43" s="435">
        <v>479</v>
      </c>
      <c r="F43" s="436">
        <f t="shared" si="1"/>
        <v>7.1652954375467467E-2</v>
      </c>
    </row>
    <row r="44" spans="1:6" x14ac:dyDescent="0.2">
      <c r="A44" s="433" t="s">
        <v>52</v>
      </c>
      <c r="B44" s="434">
        <v>11</v>
      </c>
      <c r="C44" s="435">
        <v>453</v>
      </c>
      <c r="D44" s="436">
        <f t="shared" si="1"/>
        <v>6.6607851786501984E-2</v>
      </c>
      <c r="E44" s="435">
        <v>463</v>
      </c>
      <c r="F44" s="436">
        <f t="shared" si="1"/>
        <v>6.9259536275243075E-2</v>
      </c>
    </row>
    <row r="45" spans="1:6" x14ac:dyDescent="0.2">
      <c r="A45" s="433" t="s">
        <v>53</v>
      </c>
      <c r="B45" s="434">
        <v>12</v>
      </c>
      <c r="C45" s="435">
        <v>444</v>
      </c>
      <c r="D45" s="436">
        <f t="shared" si="1"/>
        <v>6.528451698279665E-2</v>
      </c>
      <c r="E45" s="435">
        <v>419</v>
      </c>
      <c r="F45" s="436">
        <f t="shared" si="1"/>
        <v>6.267763649962603E-2</v>
      </c>
    </row>
    <row r="46" spans="1:6" x14ac:dyDescent="0.2">
      <c r="A46" s="433" t="s">
        <v>54</v>
      </c>
      <c r="B46" s="434">
        <v>13</v>
      </c>
      <c r="C46" s="435">
        <v>398</v>
      </c>
      <c r="D46" s="436">
        <f t="shared" si="1"/>
        <v>5.8520805763858257E-2</v>
      </c>
      <c r="E46" s="435">
        <v>433</v>
      </c>
      <c r="F46" s="436">
        <f t="shared" si="1"/>
        <v>6.477187733732237E-2</v>
      </c>
    </row>
    <row r="47" spans="1:6" x14ac:dyDescent="0.2">
      <c r="A47" s="433" t="s">
        <v>55</v>
      </c>
      <c r="B47" s="434">
        <v>14</v>
      </c>
      <c r="C47" s="435">
        <v>407</v>
      </c>
      <c r="D47" s="436">
        <f t="shared" si="1"/>
        <v>5.984414056756359E-2</v>
      </c>
      <c r="E47" s="435">
        <v>408</v>
      </c>
      <c r="F47" s="436">
        <f t="shared" si="1"/>
        <v>6.1032161555721762E-2</v>
      </c>
    </row>
    <row r="48" spans="1:6" x14ac:dyDescent="0.2">
      <c r="A48" s="433" t="s">
        <v>56</v>
      </c>
      <c r="B48" s="434">
        <v>15</v>
      </c>
      <c r="C48" s="435">
        <v>374</v>
      </c>
      <c r="D48" s="436">
        <f t="shared" si="1"/>
        <v>5.4991912953977359E-2</v>
      </c>
      <c r="E48" s="435">
        <v>399</v>
      </c>
      <c r="F48" s="436">
        <f t="shared" si="1"/>
        <v>5.9685863874345553E-2</v>
      </c>
    </row>
    <row r="49" spans="1:6" x14ac:dyDescent="0.2">
      <c r="A49" s="433" t="s">
        <v>57</v>
      </c>
      <c r="B49" s="434">
        <v>16</v>
      </c>
      <c r="C49" s="435">
        <v>336</v>
      </c>
      <c r="D49" s="436">
        <f t="shared" si="1"/>
        <v>4.9404499338332596E-2</v>
      </c>
      <c r="E49" s="435">
        <v>353</v>
      </c>
      <c r="F49" s="436">
        <f t="shared" si="1"/>
        <v>5.2804786836200449E-2</v>
      </c>
    </row>
    <row r="50" spans="1:6" x14ac:dyDescent="0.2">
      <c r="A50" s="433" t="s">
        <v>58</v>
      </c>
      <c r="B50" s="434">
        <v>17</v>
      </c>
      <c r="C50" s="435">
        <v>287</v>
      </c>
      <c r="D50" s="436">
        <f t="shared" si="1"/>
        <v>4.2199676518159097E-2</v>
      </c>
      <c r="E50" s="435">
        <v>273</v>
      </c>
      <c r="F50" s="436">
        <f t="shared" si="1"/>
        <v>4.0837696335078534E-2</v>
      </c>
    </row>
    <row r="51" spans="1:6" x14ac:dyDescent="0.2">
      <c r="A51" s="433" t="s">
        <v>59</v>
      </c>
      <c r="B51" s="434">
        <v>18</v>
      </c>
      <c r="C51" s="435">
        <v>243</v>
      </c>
      <c r="D51" s="436">
        <f t="shared" si="1"/>
        <v>3.5730039700044111E-2</v>
      </c>
      <c r="E51" s="435">
        <v>230</v>
      </c>
      <c r="F51" s="436">
        <f t="shared" si="1"/>
        <v>3.4405385190725501E-2</v>
      </c>
    </row>
    <row r="52" spans="1:6" x14ac:dyDescent="0.2">
      <c r="A52" s="437" t="s">
        <v>60</v>
      </c>
      <c r="B52" s="438">
        <v>19</v>
      </c>
      <c r="C52" s="439">
        <v>136</v>
      </c>
      <c r="D52" s="440">
        <f t="shared" si="1"/>
        <v>1.9997059255991767E-2</v>
      </c>
      <c r="E52" s="439">
        <v>125</v>
      </c>
      <c r="F52" s="440">
        <f t="shared" si="1"/>
        <v>1.8698578908002993E-2</v>
      </c>
    </row>
    <row r="53" spans="1:6" x14ac:dyDescent="0.2">
      <c r="B53" s="434">
        <v>20</v>
      </c>
    </row>
    <row r="54" spans="1:6" x14ac:dyDescent="0.2">
      <c r="A54" s="284" t="s">
        <v>834</v>
      </c>
    </row>
    <row r="55" spans="1:6" x14ac:dyDescent="0.2">
      <c r="A55" s="284" t="s">
        <v>573</v>
      </c>
    </row>
    <row r="60" spans="1:6" ht="15" x14ac:dyDescent="0.25">
      <c r="A60" s="285" t="s">
        <v>837</v>
      </c>
    </row>
    <row r="61" spans="1:6" ht="15" x14ac:dyDescent="0.25">
      <c r="A61" s="428" t="s">
        <v>831</v>
      </c>
    </row>
    <row r="62" spans="1:6" ht="25.5" x14ac:dyDescent="0.2">
      <c r="A62" s="429" t="s">
        <v>539</v>
      </c>
      <c r="B62" s="430" t="s">
        <v>540</v>
      </c>
      <c r="C62" s="431" t="s">
        <v>832</v>
      </c>
      <c r="D62" s="431" t="s">
        <v>541</v>
      </c>
      <c r="E62" s="432" t="s">
        <v>833</v>
      </c>
      <c r="F62" s="432" t="s">
        <v>541</v>
      </c>
    </row>
    <row r="63" spans="1:6" x14ac:dyDescent="0.2">
      <c r="A63" s="433" t="s">
        <v>41</v>
      </c>
      <c r="B63" s="434">
        <v>0</v>
      </c>
      <c r="C63" s="435">
        <v>3</v>
      </c>
      <c r="D63" s="436">
        <f>C63/SUM(C$63:C$82)</f>
        <v>4.4137119317345886E-4</v>
      </c>
      <c r="E63" s="435">
        <v>7</v>
      </c>
      <c r="F63" s="436">
        <f>E63/SUM(E$63:E$82)</f>
        <v>1.0475905417539658E-3</v>
      </c>
    </row>
    <row r="64" spans="1:6" x14ac:dyDescent="0.2">
      <c r="A64" s="433" t="s">
        <v>42</v>
      </c>
      <c r="B64" s="434">
        <v>1</v>
      </c>
      <c r="C64" s="435">
        <v>1</v>
      </c>
      <c r="D64" s="436">
        <f t="shared" ref="D64:F82" si="2">C64/SUM(C$63:C$82)</f>
        <v>1.4712373105781962E-4</v>
      </c>
      <c r="E64" s="435">
        <v>9</v>
      </c>
      <c r="F64" s="436">
        <f t="shared" si="2"/>
        <v>1.3469021251122418E-3</v>
      </c>
    </row>
    <row r="65" spans="1:6" x14ac:dyDescent="0.2">
      <c r="A65" s="433" t="s">
        <v>43</v>
      </c>
      <c r="B65" s="434">
        <v>2</v>
      </c>
      <c r="C65" s="435">
        <v>18</v>
      </c>
      <c r="D65" s="436">
        <f t="shared" si="2"/>
        <v>2.6482271590407532E-3</v>
      </c>
      <c r="E65" s="435">
        <v>17</v>
      </c>
      <c r="F65" s="436">
        <f t="shared" si="2"/>
        <v>2.5441484585453458E-3</v>
      </c>
    </row>
    <row r="66" spans="1:6" x14ac:dyDescent="0.2">
      <c r="A66" s="433" t="s">
        <v>44</v>
      </c>
      <c r="B66" s="434">
        <v>3</v>
      </c>
      <c r="C66" s="435">
        <v>29</v>
      </c>
      <c r="D66" s="436">
        <f t="shared" si="2"/>
        <v>4.2665882006767695E-3</v>
      </c>
      <c r="E66" s="435">
        <v>48</v>
      </c>
      <c r="F66" s="436">
        <f t="shared" si="2"/>
        <v>7.1834780005986228E-3</v>
      </c>
    </row>
    <row r="67" spans="1:6" x14ac:dyDescent="0.2">
      <c r="A67" s="433" t="s">
        <v>45</v>
      </c>
      <c r="B67" s="434">
        <v>4</v>
      </c>
      <c r="C67" s="435">
        <v>64</v>
      </c>
      <c r="D67" s="436">
        <f t="shared" si="2"/>
        <v>9.4159187877004558E-3</v>
      </c>
      <c r="E67" s="435">
        <v>96</v>
      </c>
      <c r="F67" s="436">
        <f t="shared" si="2"/>
        <v>1.4366956001197246E-2</v>
      </c>
    </row>
    <row r="68" spans="1:6" x14ac:dyDescent="0.2">
      <c r="A68" s="433" t="s">
        <v>46</v>
      </c>
      <c r="B68" s="434">
        <v>5</v>
      </c>
      <c r="C68" s="435">
        <v>162</v>
      </c>
      <c r="D68" s="436">
        <f t="shared" si="2"/>
        <v>2.3834044431366778E-2</v>
      </c>
      <c r="E68" s="435">
        <v>126</v>
      </c>
      <c r="F68" s="436">
        <f t="shared" si="2"/>
        <v>1.8856629751571385E-2</v>
      </c>
    </row>
    <row r="69" spans="1:6" x14ac:dyDescent="0.2">
      <c r="A69" s="433" t="s">
        <v>47</v>
      </c>
      <c r="B69" s="434">
        <v>6</v>
      </c>
      <c r="C69" s="435">
        <v>254</v>
      </c>
      <c r="D69" s="436">
        <f t="shared" si="2"/>
        <v>3.7369427688686188E-2</v>
      </c>
      <c r="E69" s="435">
        <v>191</v>
      </c>
      <c r="F69" s="436">
        <f t="shared" si="2"/>
        <v>2.8584256210715354E-2</v>
      </c>
    </row>
    <row r="70" spans="1:6" x14ac:dyDescent="0.2">
      <c r="A70" s="433" t="s">
        <v>48</v>
      </c>
      <c r="B70" s="434">
        <v>7</v>
      </c>
      <c r="C70" s="435">
        <v>350</v>
      </c>
      <c r="D70" s="436">
        <f t="shared" si="2"/>
        <v>5.1493305870236872E-2</v>
      </c>
      <c r="E70" s="435">
        <v>303</v>
      </c>
      <c r="F70" s="436">
        <f t="shared" si="2"/>
        <v>4.5345704878778807E-2</v>
      </c>
    </row>
    <row r="71" spans="1:6" x14ac:dyDescent="0.2">
      <c r="A71" s="433" t="s">
        <v>49</v>
      </c>
      <c r="B71" s="434">
        <v>8</v>
      </c>
      <c r="C71" s="435">
        <v>476</v>
      </c>
      <c r="D71" s="436">
        <f t="shared" si="2"/>
        <v>7.0030895983522148E-2</v>
      </c>
      <c r="E71" s="435">
        <v>413</v>
      </c>
      <c r="F71" s="436">
        <f t="shared" si="2"/>
        <v>6.1807841963483989E-2</v>
      </c>
    </row>
    <row r="72" spans="1:6" x14ac:dyDescent="0.2">
      <c r="A72" s="433" t="s">
        <v>50</v>
      </c>
      <c r="B72" s="434">
        <v>9</v>
      </c>
      <c r="C72" s="435">
        <v>584</v>
      </c>
      <c r="D72" s="436">
        <f t="shared" si="2"/>
        <v>8.5920258937766655E-2</v>
      </c>
      <c r="E72" s="435">
        <v>504</v>
      </c>
      <c r="F72" s="436">
        <f t="shared" si="2"/>
        <v>7.5426519006285539E-2</v>
      </c>
    </row>
    <row r="73" spans="1:6" x14ac:dyDescent="0.2">
      <c r="A73" s="433" t="s">
        <v>51</v>
      </c>
      <c r="B73" s="434">
        <v>10</v>
      </c>
      <c r="C73" s="435">
        <v>694</v>
      </c>
      <c r="D73" s="436">
        <f t="shared" si="2"/>
        <v>0.10210386935412682</v>
      </c>
      <c r="E73" s="435">
        <v>712</v>
      </c>
      <c r="F73" s="436">
        <f t="shared" si="2"/>
        <v>0.10655492367554624</v>
      </c>
    </row>
    <row r="74" spans="1:6" x14ac:dyDescent="0.2">
      <c r="A74" s="433" t="s">
        <v>52</v>
      </c>
      <c r="B74" s="434">
        <v>11</v>
      </c>
      <c r="C74" s="435">
        <v>676</v>
      </c>
      <c r="D74" s="436">
        <f t="shared" si="2"/>
        <v>9.9455642195086069E-2</v>
      </c>
      <c r="E74" s="435">
        <v>739</v>
      </c>
      <c r="F74" s="436">
        <f t="shared" si="2"/>
        <v>0.11059563005088296</v>
      </c>
    </row>
    <row r="75" spans="1:6" x14ac:dyDescent="0.2">
      <c r="A75" s="433" t="s">
        <v>53</v>
      </c>
      <c r="B75" s="434">
        <v>12</v>
      </c>
      <c r="C75" s="435">
        <v>642</v>
      </c>
      <c r="D75" s="436">
        <f t="shared" si="2"/>
        <v>9.4453435339120206E-2</v>
      </c>
      <c r="E75" s="435">
        <v>763</v>
      </c>
      <c r="F75" s="436">
        <f t="shared" si="2"/>
        <v>0.11418736905118228</v>
      </c>
    </row>
    <row r="76" spans="1:6" x14ac:dyDescent="0.2">
      <c r="A76" s="433" t="s">
        <v>54</v>
      </c>
      <c r="B76" s="434">
        <v>13</v>
      </c>
      <c r="C76" s="435">
        <v>629</v>
      </c>
      <c r="D76" s="436">
        <f t="shared" si="2"/>
        <v>9.2540826835368545E-2</v>
      </c>
      <c r="E76" s="435">
        <v>685</v>
      </c>
      <c r="F76" s="436">
        <f t="shared" si="2"/>
        <v>0.10251421730020951</v>
      </c>
    </row>
    <row r="77" spans="1:6" x14ac:dyDescent="0.2">
      <c r="A77" s="433" t="s">
        <v>55</v>
      </c>
      <c r="B77" s="434">
        <v>14</v>
      </c>
      <c r="C77" s="435">
        <v>583</v>
      </c>
      <c r="D77" s="436">
        <f t="shared" si="2"/>
        <v>8.5773135206708845E-2</v>
      </c>
      <c r="E77" s="435">
        <v>618</v>
      </c>
      <c r="F77" s="436">
        <f t="shared" si="2"/>
        <v>9.2487279257707278E-2</v>
      </c>
    </row>
    <row r="78" spans="1:6" x14ac:dyDescent="0.2">
      <c r="A78" s="433" t="s">
        <v>56</v>
      </c>
      <c r="B78" s="434">
        <v>15</v>
      </c>
      <c r="C78" s="435">
        <v>508</v>
      </c>
      <c r="D78" s="436">
        <f t="shared" si="2"/>
        <v>7.4738855377372376E-2</v>
      </c>
      <c r="E78" s="435">
        <v>492</v>
      </c>
      <c r="F78" s="436">
        <f t="shared" si="2"/>
        <v>7.363064950613589E-2</v>
      </c>
    </row>
    <row r="79" spans="1:6" x14ac:dyDescent="0.2">
      <c r="A79" s="433" t="s">
        <v>57</v>
      </c>
      <c r="B79" s="434">
        <v>16</v>
      </c>
      <c r="C79" s="435">
        <v>419</v>
      </c>
      <c r="D79" s="436">
        <f t="shared" si="2"/>
        <v>6.1644843313226422E-2</v>
      </c>
      <c r="E79" s="435">
        <v>373</v>
      </c>
      <c r="F79" s="436">
        <f t="shared" si="2"/>
        <v>5.582161029631847E-2</v>
      </c>
    </row>
    <row r="80" spans="1:6" x14ac:dyDescent="0.2">
      <c r="A80" s="433" t="s">
        <v>58</v>
      </c>
      <c r="B80" s="434">
        <v>17</v>
      </c>
      <c r="C80" s="435">
        <v>345</v>
      </c>
      <c r="D80" s="436">
        <f t="shared" si="2"/>
        <v>5.0757687214947771E-2</v>
      </c>
      <c r="E80" s="435">
        <v>287</v>
      </c>
      <c r="F80" s="436">
        <f t="shared" si="2"/>
        <v>4.2951212211912601E-2</v>
      </c>
    </row>
    <row r="81" spans="1:6" x14ac:dyDescent="0.2">
      <c r="A81" s="433" t="s">
        <v>59</v>
      </c>
      <c r="B81" s="434">
        <v>18</v>
      </c>
      <c r="C81" s="435">
        <v>240</v>
      </c>
      <c r="D81" s="436">
        <f t="shared" si="2"/>
        <v>3.5309695453876709E-2</v>
      </c>
      <c r="E81" s="435">
        <v>195</v>
      </c>
      <c r="F81" s="436">
        <f t="shared" si="2"/>
        <v>2.9182879377431907E-2</v>
      </c>
    </row>
    <row r="82" spans="1:6" x14ac:dyDescent="0.2">
      <c r="A82" s="437" t="s">
        <v>60</v>
      </c>
      <c r="B82" s="438">
        <v>19</v>
      </c>
      <c r="C82" s="439">
        <v>120</v>
      </c>
      <c r="D82" s="440">
        <f t="shared" si="2"/>
        <v>1.7654847726938355E-2</v>
      </c>
      <c r="E82" s="439">
        <v>104</v>
      </c>
      <c r="F82" s="440">
        <f t="shared" si="2"/>
        <v>1.556420233463035E-2</v>
      </c>
    </row>
    <row r="83" spans="1:6" x14ac:dyDescent="0.2">
      <c r="B83" s="434">
        <v>20</v>
      </c>
    </row>
    <row r="84" spans="1:6" x14ac:dyDescent="0.2">
      <c r="A84" s="284" t="s">
        <v>834</v>
      </c>
    </row>
    <row r="85" spans="1:6" x14ac:dyDescent="0.2">
      <c r="A85" s="284" t="s">
        <v>573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0"/>
  <sheetViews>
    <sheetView showGridLines="0" workbookViewId="0">
      <selection activeCell="C23" sqref="C23"/>
    </sheetView>
  </sheetViews>
  <sheetFormatPr baseColWidth="10" defaultRowHeight="15" x14ac:dyDescent="0.25"/>
  <cols>
    <col min="1" max="1" width="15.140625" customWidth="1"/>
    <col min="2" max="10" width="8.85546875" customWidth="1"/>
    <col min="11" max="11" width="11.7109375" bestFit="1" customWidth="1"/>
    <col min="12" max="12" width="8.140625" customWidth="1"/>
  </cols>
  <sheetData>
    <row r="1" spans="1:12" x14ac:dyDescent="0.25">
      <c r="A1" s="285" t="s">
        <v>542</v>
      </c>
    </row>
    <row r="2" spans="1:12" ht="15.75" thickBot="1" x14ac:dyDescent="0.3"/>
    <row r="3" spans="1:12" x14ac:dyDescent="0.25">
      <c r="A3" s="29"/>
      <c r="B3" s="442" t="s">
        <v>65</v>
      </c>
      <c r="C3" s="443"/>
      <c r="D3" s="30"/>
      <c r="E3" s="442" t="s">
        <v>66</v>
      </c>
      <c r="F3" s="443"/>
      <c r="G3" s="30"/>
      <c r="H3" s="444" t="s">
        <v>8</v>
      </c>
      <c r="I3" s="445"/>
      <c r="J3" s="31"/>
      <c r="K3" s="32"/>
      <c r="L3" s="33"/>
    </row>
    <row r="4" spans="1:12" ht="26.25" x14ac:dyDescent="0.25">
      <c r="A4" s="34" t="s">
        <v>67</v>
      </c>
      <c r="B4" s="35" t="s">
        <v>2</v>
      </c>
      <c r="C4" s="36" t="s">
        <v>3</v>
      </c>
      <c r="D4" s="37" t="s">
        <v>4</v>
      </c>
      <c r="E4" s="35" t="s">
        <v>2</v>
      </c>
      <c r="F4" s="36" t="s">
        <v>3</v>
      </c>
      <c r="G4" s="37" t="s">
        <v>4</v>
      </c>
      <c r="H4" s="35" t="s">
        <v>2</v>
      </c>
      <c r="I4" s="36" t="s">
        <v>3</v>
      </c>
      <c r="J4" s="37" t="s">
        <v>4</v>
      </c>
      <c r="K4" s="4" t="s">
        <v>5</v>
      </c>
      <c r="L4" s="38" t="s">
        <v>584</v>
      </c>
    </row>
    <row r="5" spans="1:12" x14ac:dyDescent="0.25">
      <c r="A5" s="39" t="s">
        <v>68</v>
      </c>
      <c r="B5" s="40">
        <v>6818</v>
      </c>
      <c r="C5" s="7">
        <v>6243</v>
      </c>
      <c r="D5" s="41">
        <v>0.91600000000000004</v>
      </c>
      <c r="E5" s="40">
        <v>613</v>
      </c>
      <c r="F5" s="7">
        <v>528</v>
      </c>
      <c r="G5" s="41">
        <v>0.86099999999999999</v>
      </c>
      <c r="H5" s="40">
        <v>7431</v>
      </c>
      <c r="I5" s="7">
        <v>6771</v>
      </c>
      <c r="J5" s="41">
        <v>0.91100000000000003</v>
      </c>
      <c r="K5" s="12">
        <v>0.90200000000000002</v>
      </c>
      <c r="L5" s="11">
        <v>0.90190000000000003</v>
      </c>
    </row>
    <row r="6" spans="1:12" x14ac:dyDescent="0.25">
      <c r="A6" s="39" t="s">
        <v>69</v>
      </c>
      <c r="B6" s="40">
        <v>6705</v>
      </c>
      <c r="C6" s="7">
        <v>5898</v>
      </c>
      <c r="D6" s="41">
        <v>0.88</v>
      </c>
      <c r="E6" s="40">
        <v>996</v>
      </c>
      <c r="F6" s="7">
        <v>820</v>
      </c>
      <c r="G6" s="41">
        <v>0.82299999999999995</v>
      </c>
      <c r="H6" s="40">
        <v>7701</v>
      </c>
      <c r="I6" s="7">
        <v>6718</v>
      </c>
      <c r="J6" s="41">
        <v>0.872</v>
      </c>
      <c r="K6" s="12">
        <v>0.84299999999999997</v>
      </c>
      <c r="L6" s="11">
        <v>0.8589</v>
      </c>
    </row>
    <row r="7" spans="1:12" ht="15.75" thickBot="1" x14ac:dyDescent="0.3">
      <c r="A7" s="42" t="s">
        <v>70</v>
      </c>
      <c r="B7" s="43">
        <v>13523</v>
      </c>
      <c r="C7" s="44">
        <v>12141</v>
      </c>
      <c r="D7" s="45">
        <v>0.89800000000000002</v>
      </c>
      <c r="E7" s="43">
        <v>1609</v>
      </c>
      <c r="F7" s="44">
        <v>1348</v>
      </c>
      <c r="G7" s="45">
        <v>0.83799999999999997</v>
      </c>
      <c r="H7" s="43">
        <v>15132</v>
      </c>
      <c r="I7" s="44">
        <v>13489</v>
      </c>
      <c r="J7" s="45">
        <v>0.89100000000000001</v>
      </c>
      <c r="K7" s="17">
        <v>0.873</v>
      </c>
      <c r="L7" s="16">
        <v>0.88</v>
      </c>
    </row>
    <row r="8" spans="1:12" ht="25.5" x14ac:dyDescent="0.25">
      <c r="A8" s="46" t="s">
        <v>71</v>
      </c>
      <c r="B8" s="47"/>
      <c r="C8" s="47"/>
      <c r="D8" s="48">
        <f>D5-D6</f>
        <v>3.6000000000000032E-2</v>
      </c>
      <c r="E8" s="48"/>
      <c r="F8" s="48"/>
      <c r="G8" s="48">
        <f>G5-G6</f>
        <v>3.8000000000000034E-2</v>
      </c>
      <c r="H8" s="48"/>
      <c r="I8" s="48"/>
      <c r="J8" s="48">
        <f>J5-J6</f>
        <v>3.9000000000000035E-2</v>
      </c>
      <c r="K8" s="49">
        <f>K5-K6</f>
        <v>5.9000000000000052E-2</v>
      </c>
      <c r="L8" s="50">
        <f>L5-L6</f>
        <v>4.3000000000000038E-2</v>
      </c>
    </row>
    <row r="9" spans="1:12" x14ac:dyDescent="0.25">
      <c r="A9" s="51" t="s">
        <v>72</v>
      </c>
      <c r="B9" s="52">
        <f>B5/B7</f>
        <v>0.5041780669969681</v>
      </c>
      <c r="C9" s="52">
        <f>C5/C7</f>
        <v>0.51420805534964176</v>
      </c>
      <c r="D9" s="53"/>
      <c r="E9" s="52">
        <f>E5/E7</f>
        <v>0.38098197638284648</v>
      </c>
      <c r="F9" s="52">
        <f>F5/F7</f>
        <v>0.39169139465875369</v>
      </c>
      <c r="G9" s="53"/>
      <c r="H9" s="52">
        <f>H5/H7</f>
        <v>0.49107850911974621</v>
      </c>
      <c r="I9" s="52">
        <f>I5/I7</f>
        <v>0.50196456371858555</v>
      </c>
      <c r="J9" s="53"/>
      <c r="K9" s="54"/>
      <c r="L9" s="55"/>
    </row>
    <row r="10" spans="1:12" x14ac:dyDescent="0.25">
      <c r="A10" s="284" t="s">
        <v>9</v>
      </c>
    </row>
  </sheetData>
  <mergeCells count="3">
    <mergeCell ref="B3:C3"/>
    <mergeCell ref="E3:F3"/>
    <mergeCell ref="H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4"/>
  <sheetViews>
    <sheetView showGridLines="0" workbookViewId="0">
      <selection activeCell="E23" sqref="E23"/>
    </sheetView>
  </sheetViews>
  <sheetFormatPr baseColWidth="10" defaultRowHeight="15" x14ac:dyDescent="0.25"/>
  <cols>
    <col min="1" max="1" width="19.85546875" customWidth="1"/>
    <col min="2" max="10" width="7.85546875" customWidth="1"/>
    <col min="11" max="11" width="8.5703125" customWidth="1"/>
  </cols>
  <sheetData>
    <row r="1" spans="1:11" x14ac:dyDescent="0.25">
      <c r="A1" s="285" t="s">
        <v>561</v>
      </c>
    </row>
    <row r="2" spans="1:11" x14ac:dyDescent="0.25">
      <c r="A2" s="284" t="s">
        <v>610</v>
      </c>
    </row>
    <row r="3" spans="1:11" ht="15.75" thickBot="1" x14ac:dyDescent="0.3"/>
    <row r="4" spans="1:11" x14ac:dyDescent="0.25">
      <c r="A4" s="116"/>
      <c r="B4" s="446" t="s">
        <v>65</v>
      </c>
      <c r="C4" s="447"/>
      <c r="D4" s="448"/>
      <c r="E4" s="446" t="s">
        <v>66</v>
      </c>
      <c r="F4" s="447"/>
      <c r="G4" s="448"/>
      <c r="H4" s="449" t="s">
        <v>8</v>
      </c>
      <c r="I4" s="450"/>
      <c r="J4" s="451"/>
      <c r="K4" s="54"/>
    </row>
    <row r="5" spans="1:11" ht="24" x14ac:dyDescent="0.25">
      <c r="A5" s="117" t="s">
        <v>574</v>
      </c>
      <c r="B5" s="118" t="s">
        <v>2</v>
      </c>
      <c r="C5" s="119" t="s">
        <v>3</v>
      </c>
      <c r="D5" s="120" t="s">
        <v>4</v>
      </c>
      <c r="E5" s="118" t="s">
        <v>2</v>
      </c>
      <c r="F5" s="119" t="s">
        <v>3</v>
      </c>
      <c r="G5" s="120" t="s">
        <v>4</v>
      </c>
      <c r="H5" s="118" t="s">
        <v>2</v>
      </c>
      <c r="I5" s="119" t="s">
        <v>3</v>
      </c>
      <c r="J5" s="120" t="s">
        <v>4</v>
      </c>
      <c r="K5" s="121" t="s">
        <v>584</v>
      </c>
    </row>
    <row r="6" spans="1:11" x14ac:dyDescent="0.25">
      <c r="A6" s="122" t="s">
        <v>111</v>
      </c>
      <c r="B6" s="123">
        <v>2730</v>
      </c>
      <c r="C6" s="124">
        <v>2674</v>
      </c>
      <c r="D6" s="125">
        <v>0.97899999999999998</v>
      </c>
      <c r="E6" s="123">
        <v>83</v>
      </c>
      <c r="F6" s="124">
        <v>78</v>
      </c>
      <c r="G6" s="125">
        <v>0.94</v>
      </c>
      <c r="H6" s="123">
        <v>2813</v>
      </c>
      <c r="I6" s="124">
        <v>2752</v>
      </c>
      <c r="J6" s="125">
        <v>0.97799999999999998</v>
      </c>
      <c r="K6" s="126">
        <v>0.96399999999999997</v>
      </c>
    </row>
    <row r="7" spans="1:11" x14ac:dyDescent="0.25">
      <c r="A7" s="122" t="s">
        <v>112</v>
      </c>
      <c r="B7" s="123">
        <v>2065</v>
      </c>
      <c r="C7" s="124">
        <v>1941</v>
      </c>
      <c r="D7" s="125">
        <v>0.94</v>
      </c>
      <c r="E7" s="123">
        <v>154</v>
      </c>
      <c r="F7" s="124">
        <v>131</v>
      </c>
      <c r="G7" s="125">
        <v>0.85099999999999998</v>
      </c>
      <c r="H7" s="123">
        <v>2219</v>
      </c>
      <c r="I7" s="124">
        <v>2072</v>
      </c>
      <c r="J7" s="125">
        <v>0.93400000000000005</v>
      </c>
      <c r="K7" s="126">
        <v>0.92700000000000005</v>
      </c>
    </row>
    <row r="8" spans="1:11" x14ac:dyDescent="0.25">
      <c r="A8" s="122" t="s">
        <v>113</v>
      </c>
      <c r="B8" s="123">
        <v>4528</v>
      </c>
      <c r="C8" s="124">
        <v>4071</v>
      </c>
      <c r="D8" s="125">
        <v>0.89900000000000002</v>
      </c>
      <c r="E8" s="123">
        <v>569</v>
      </c>
      <c r="F8" s="124">
        <v>484</v>
      </c>
      <c r="G8" s="125">
        <v>0.85099999999999998</v>
      </c>
      <c r="H8" s="123">
        <v>5097</v>
      </c>
      <c r="I8" s="124">
        <v>4555</v>
      </c>
      <c r="J8" s="125">
        <v>0.89400000000000002</v>
      </c>
      <c r="K8" s="126">
        <v>0.88600000000000001</v>
      </c>
    </row>
    <row r="9" spans="1:11" x14ac:dyDescent="0.25">
      <c r="A9" s="122" t="s">
        <v>114</v>
      </c>
      <c r="B9" s="123">
        <v>4052</v>
      </c>
      <c r="C9" s="124">
        <v>3340</v>
      </c>
      <c r="D9" s="125">
        <v>0.82399999999999995</v>
      </c>
      <c r="E9" s="123">
        <v>672</v>
      </c>
      <c r="F9" s="124">
        <v>558</v>
      </c>
      <c r="G9" s="125">
        <v>0.83</v>
      </c>
      <c r="H9" s="123">
        <v>4724</v>
      </c>
      <c r="I9" s="124">
        <v>3898</v>
      </c>
      <c r="J9" s="125">
        <v>0.82499999999999996</v>
      </c>
      <c r="K9" s="50">
        <v>0.81200000000000006</v>
      </c>
    </row>
    <row r="10" spans="1:11" x14ac:dyDescent="0.25">
      <c r="A10" s="122" t="s">
        <v>115</v>
      </c>
      <c r="B10" s="123">
        <v>148</v>
      </c>
      <c r="C10" s="124">
        <v>115</v>
      </c>
      <c r="D10" s="125">
        <v>0.77700000000000002</v>
      </c>
      <c r="E10" s="123">
        <v>131</v>
      </c>
      <c r="F10" s="124">
        <v>97</v>
      </c>
      <c r="G10" s="125">
        <v>0.74</v>
      </c>
      <c r="H10" s="123">
        <v>279</v>
      </c>
      <c r="I10" s="124">
        <v>212</v>
      </c>
      <c r="J10" s="125">
        <v>0.76</v>
      </c>
      <c r="K10" s="126">
        <v>0.65600000000000003</v>
      </c>
    </row>
    <row r="11" spans="1:11" ht="15.75" thickBot="1" x14ac:dyDescent="0.3">
      <c r="A11" s="127" t="s">
        <v>70</v>
      </c>
      <c r="B11" s="128">
        <v>13523</v>
      </c>
      <c r="C11" s="129">
        <v>12141</v>
      </c>
      <c r="D11" s="130">
        <v>0.89800000000000002</v>
      </c>
      <c r="E11" s="128">
        <v>1609</v>
      </c>
      <c r="F11" s="129">
        <v>1348</v>
      </c>
      <c r="G11" s="130">
        <v>0.83799999999999997</v>
      </c>
      <c r="H11" s="128">
        <v>15132</v>
      </c>
      <c r="I11" s="129">
        <v>13489</v>
      </c>
      <c r="J11" s="130">
        <v>0.89100000000000001</v>
      </c>
      <c r="K11" s="126">
        <v>0.88</v>
      </c>
    </row>
    <row r="12" spans="1:11" ht="25.5" x14ac:dyDescent="0.25">
      <c r="A12" s="46" t="s">
        <v>116</v>
      </c>
      <c r="B12" s="47"/>
      <c r="C12" s="47"/>
      <c r="D12" s="48">
        <f>D6-D9</f>
        <v>0.15500000000000003</v>
      </c>
      <c r="E12" s="48"/>
      <c r="F12" s="48"/>
      <c r="G12" s="48">
        <f>G6-G9</f>
        <v>0.10999999999999999</v>
      </c>
      <c r="H12" s="48"/>
      <c r="I12" s="48"/>
      <c r="J12" s="48">
        <f>J6-J9</f>
        <v>0.15300000000000002</v>
      </c>
      <c r="K12" s="53">
        <f>K6-K9</f>
        <v>0.15199999999999991</v>
      </c>
    </row>
    <row r="13" spans="1:11" ht="28.5" customHeight="1" x14ac:dyDescent="0.25">
      <c r="A13" s="131" t="s">
        <v>117</v>
      </c>
      <c r="B13" s="52">
        <f>(B6+B7)/B11</f>
        <v>0.35458108407897654</v>
      </c>
      <c r="C13" s="52">
        <f>(C6+C7)/C11</f>
        <v>0.38011695906432746</v>
      </c>
      <c r="D13" s="53"/>
      <c r="E13" s="52">
        <f>(E6+E7)/E11</f>
        <v>0.14729645742697328</v>
      </c>
      <c r="F13" s="52">
        <f>(F6+F7)/F11</f>
        <v>0.15504451038575667</v>
      </c>
      <c r="G13" s="53"/>
      <c r="H13" s="52">
        <f>(H6+H7)/H11</f>
        <v>0.33254031192175521</v>
      </c>
      <c r="I13" s="52">
        <f>(I6+I7)/I11</f>
        <v>0.35762473126251021</v>
      </c>
      <c r="J13" s="53"/>
      <c r="K13" s="132"/>
    </row>
    <row r="14" spans="1:11" x14ac:dyDescent="0.25">
      <c r="A14" s="284" t="s">
        <v>571</v>
      </c>
    </row>
  </sheetData>
  <mergeCells count="3">
    <mergeCell ref="E4:G4"/>
    <mergeCell ref="B4:D4"/>
    <mergeCell ref="H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0"/>
  <sheetViews>
    <sheetView showGridLines="0" workbookViewId="0">
      <selection activeCell="A12" sqref="A12"/>
    </sheetView>
  </sheetViews>
  <sheetFormatPr baseColWidth="10" defaultRowHeight="15" x14ac:dyDescent="0.25"/>
  <cols>
    <col min="1" max="1" width="11.85546875" customWidth="1"/>
    <col min="2" max="10" width="9.42578125" customWidth="1"/>
    <col min="11" max="11" width="7.5703125" customWidth="1"/>
  </cols>
  <sheetData>
    <row r="1" spans="1:11" x14ac:dyDescent="0.25">
      <c r="A1" s="285" t="s">
        <v>563</v>
      </c>
    </row>
    <row r="2" spans="1:11" ht="15.75" thickBot="1" x14ac:dyDescent="0.3"/>
    <row r="3" spans="1:11" x14ac:dyDescent="0.25">
      <c r="A3" s="29"/>
      <c r="B3" s="102" t="s">
        <v>65</v>
      </c>
      <c r="C3" s="103"/>
      <c r="D3" s="30"/>
      <c r="E3" s="102" t="s">
        <v>66</v>
      </c>
      <c r="F3" s="103"/>
      <c r="G3" s="30"/>
      <c r="H3" s="104" t="s">
        <v>8</v>
      </c>
      <c r="I3" s="105"/>
      <c r="J3" s="31"/>
      <c r="K3" s="32"/>
    </row>
    <row r="4" spans="1:11" ht="26.25" x14ac:dyDescent="0.25">
      <c r="A4" s="34" t="s">
        <v>98</v>
      </c>
      <c r="B4" s="35" t="s">
        <v>2</v>
      </c>
      <c r="C4" s="36" t="s">
        <v>3</v>
      </c>
      <c r="D4" s="37" t="s">
        <v>4</v>
      </c>
      <c r="E4" s="35" t="s">
        <v>2</v>
      </c>
      <c r="F4" s="36" t="s">
        <v>3</v>
      </c>
      <c r="G4" s="37" t="s">
        <v>4</v>
      </c>
      <c r="H4" s="35" t="s">
        <v>2</v>
      </c>
      <c r="I4" s="36" t="s">
        <v>3</v>
      </c>
      <c r="J4" s="37" t="s">
        <v>4</v>
      </c>
      <c r="K4" s="4" t="s">
        <v>584</v>
      </c>
    </row>
    <row r="5" spans="1:11" x14ac:dyDescent="0.25">
      <c r="A5" s="39" t="s">
        <v>99</v>
      </c>
      <c r="B5" s="40">
        <v>3268</v>
      </c>
      <c r="C5" s="7">
        <v>2835</v>
      </c>
      <c r="D5" s="41">
        <v>0.86799999999999999</v>
      </c>
      <c r="E5" s="40">
        <v>406</v>
      </c>
      <c r="F5" s="7">
        <v>339</v>
      </c>
      <c r="G5" s="41">
        <v>0.83499999999999996</v>
      </c>
      <c r="H5" s="40">
        <v>3674</v>
      </c>
      <c r="I5" s="7">
        <v>3174</v>
      </c>
      <c r="J5" s="41">
        <v>0.86399999999999999</v>
      </c>
      <c r="K5" s="9">
        <v>0.85499999999999998</v>
      </c>
    </row>
    <row r="6" spans="1:11" x14ac:dyDescent="0.25">
      <c r="A6" s="39" t="s">
        <v>100</v>
      </c>
      <c r="B6" s="40">
        <v>1275</v>
      </c>
      <c r="C6" s="7">
        <v>1202</v>
      </c>
      <c r="D6" s="41">
        <v>0.94299999999999995</v>
      </c>
      <c r="E6" s="40">
        <v>222</v>
      </c>
      <c r="F6" s="7">
        <v>198</v>
      </c>
      <c r="G6" s="41">
        <v>0.89200000000000002</v>
      </c>
      <c r="H6" s="40">
        <v>1497</v>
      </c>
      <c r="I6" s="7">
        <v>1400</v>
      </c>
      <c r="J6" s="41">
        <v>0.93500000000000005</v>
      </c>
      <c r="K6" s="11">
        <v>0.93400000000000005</v>
      </c>
    </row>
    <row r="7" spans="1:11" x14ac:dyDescent="0.25">
      <c r="A7" s="39" t="s">
        <v>101</v>
      </c>
      <c r="B7" s="40">
        <v>2527</v>
      </c>
      <c r="C7" s="7">
        <v>2363</v>
      </c>
      <c r="D7" s="41">
        <v>0.93500000000000005</v>
      </c>
      <c r="E7" s="40">
        <v>325</v>
      </c>
      <c r="F7" s="7">
        <v>268</v>
      </c>
      <c r="G7" s="41">
        <v>0.82499999999999996</v>
      </c>
      <c r="H7" s="40">
        <v>2852</v>
      </c>
      <c r="I7" s="7">
        <v>2631</v>
      </c>
      <c r="J7" s="41">
        <v>0.92300000000000004</v>
      </c>
      <c r="K7" s="11">
        <v>0.91100000000000003</v>
      </c>
    </row>
    <row r="8" spans="1:11" x14ac:dyDescent="0.25">
      <c r="A8" s="39" t="s">
        <v>102</v>
      </c>
      <c r="B8" s="40">
        <v>6453</v>
      </c>
      <c r="C8" s="7">
        <v>5741</v>
      </c>
      <c r="D8" s="41">
        <v>0.89</v>
      </c>
      <c r="E8" s="40">
        <v>656</v>
      </c>
      <c r="F8" s="7">
        <v>543</v>
      </c>
      <c r="G8" s="41">
        <v>0.82799999999999996</v>
      </c>
      <c r="H8" s="40">
        <v>7109</v>
      </c>
      <c r="I8" s="7">
        <v>6284</v>
      </c>
      <c r="J8" s="41">
        <v>0.88400000000000001</v>
      </c>
      <c r="K8" s="11">
        <v>0.86899999999999999</v>
      </c>
    </row>
    <row r="9" spans="1:11" ht="15.75" thickBot="1" x14ac:dyDescent="0.3">
      <c r="A9" s="42" t="s">
        <v>40</v>
      </c>
      <c r="B9" s="43">
        <v>13523</v>
      </c>
      <c r="C9" s="44">
        <v>12141</v>
      </c>
      <c r="D9" s="45">
        <v>0.89800000000000002</v>
      </c>
      <c r="E9" s="43">
        <v>1609</v>
      </c>
      <c r="F9" s="44">
        <v>1348</v>
      </c>
      <c r="G9" s="45">
        <v>0.83799999999999997</v>
      </c>
      <c r="H9" s="43">
        <v>15132</v>
      </c>
      <c r="I9" s="44">
        <v>13489</v>
      </c>
      <c r="J9" s="45">
        <v>0.89100000000000001</v>
      </c>
      <c r="K9" s="16">
        <v>0.88</v>
      </c>
    </row>
    <row r="10" spans="1:11" x14ac:dyDescent="0.25">
      <c r="A10" s="284" t="s">
        <v>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19"/>
  <sheetViews>
    <sheetView showGridLines="0" workbookViewId="0">
      <selection activeCell="A11" sqref="A11:F11"/>
    </sheetView>
  </sheetViews>
  <sheetFormatPr baseColWidth="10" defaultRowHeight="15" x14ac:dyDescent="0.25"/>
  <cols>
    <col min="1" max="1" width="13.28515625" customWidth="1"/>
    <col min="2" max="2" width="19.42578125" customWidth="1"/>
    <col min="3" max="3" width="20.7109375" bestFit="1" customWidth="1"/>
    <col min="4" max="4" width="11.140625" bestFit="1" customWidth="1"/>
    <col min="5" max="5" width="11.7109375" bestFit="1" customWidth="1"/>
    <col min="6" max="6" width="13.28515625" customWidth="1"/>
  </cols>
  <sheetData>
    <row r="1" spans="1:6" x14ac:dyDescent="0.25">
      <c r="A1" s="285" t="s">
        <v>568</v>
      </c>
    </row>
    <row r="3" spans="1:6" x14ac:dyDescent="0.25">
      <c r="A3" s="56"/>
      <c r="B3" s="56"/>
      <c r="C3" s="56"/>
      <c r="D3" s="452" t="s">
        <v>603</v>
      </c>
      <c r="E3" s="452"/>
      <c r="F3" s="452"/>
    </row>
    <row r="4" spans="1:6" ht="24" x14ac:dyDescent="0.25">
      <c r="A4" s="57"/>
      <c r="B4" s="57"/>
      <c r="C4" s="57"/>
      <c r="D4" s="58" t="s">
        <v>65</v>
      </c>
      <c r="E4" s="58" t="s">
        <v>66</v>
      </c>
      <c r="F4" s="58" t="s">
        <v>64</v>
      </c>
    </row>
    <row r="5" spans="1:6" x14ac:dyDescent="0.25">
      <c r="A5" s="59" t="s">
        <v>78</v>
      </c>
      <c r="B5" s="60" t="s">
        <v>79</v>
      </c>
      <c r="C5" s="61" t="s">
        <v>80</v>
      </c>
      <c r="D5" s="62">
        <v>13489</v>
      </c>
      <c r="E5" s="62">
        <v>148</v>
      </c>
      <c r="F5" s="62">
        <v>13637</v>
      </c>
    </row>
    <row r="6" spans="1:6" x14ac:dyDescent="0.25">
      <c r="A6" s="59"/>
      <c r="B6" s="60"/>
      <c r="C6" s="61" t="s">
        <v>613</v>
      </c>
      <c r="D6" s="62">
        <v>1</v>
      </c>
      <c r="E6" s="62">
        <v>755</v>
      </c>
      <c r="F6" s="62">
        <v>756</v>
      </c>
    </row>
    <row r="7" spans="1:6" x14ac:dyDescent="0.25">
      <c r="A7" s="59"/>
      <c r="B7" s="60"/>
      <c r="C7" s="63" t="s">
        <v>82</v>
      </c>
      <c r="D7" s="64">
        <v>13490</v>
      </c>
      <c r="E7" s="64">
        <v>903</v>
      </c>
      <c r="F7" s="64">
        <v>14393</v>
      </c>
    </row>
    <row r="8" spans="1:6" x14ac:dyDescent="0.25">
      <c r="A8" s="59"/>
      <c r="B8" s="60" t="s">
        <v>614</v>
      </c>
      <c r="C8" s="61"/>
      <c r="D8" s="62" t="s">
        <v>81</v>
      </c>
      <c r="E8" s="62">
        <v>356</v>
      </c>
      <c r="F8" s="62">
        <v>356</v>
      </c>
    </row>
    <row r="9" spans="1:6" x14ac:dyDescent="0.25">
      <c r="A9" s="65"/>
      <c r="B9" s="66"/>
      <c r="C9" s="65"/>
      <c r="D9" s="67">
        <v>13490</v>
      </c>
      <c r="E9" s="67">
        <v>1259</v>
      </c>
      <c r="F9" s="67">
        <v>14749</v>
      </c>
    </row>
    <row r="10" spans="1:6" x14ac:dyDescent="0.25">
      <c r="A10" s="68" t="s">
        <v>83</v>
      </c>
      <c r="B10" s="61"/>
      <c r="C10" s="61"/>
      <c r="D10" s="62">
        <v>33</v>
      </c>
      <c r="E10" s="62">
        <v>350</v>
      </c>
      <c r="F10" s="62">
        <v>383</v>
      </c>
    </row>
    <row r="11" spans="1:6" ht="15.75" thickBot="1" x14ac:dyDescent="0.3">
      <c r="A11" s="69" t="s">
        <v>84</v>
      </c>
      <c r="B11" s="69"/>
      <c r="C11" s="69"/>
      <c r="D11" s="70">
        <v>13523</v>
      </c>
      <c r="E11" s="70">
        <v>1609</v>
      </c>
      <c r="F11" s="70">
        <v>15132</v>
      </c>
    </row>
    <row r="12" spans="1:6" x14ac:dyDescent="0.25">
      <c r="A12" s="284" t="s">
        <v>569</v>
      </c>
      <c r="E12" s="303"/>
    </row>
    <row r="13" spans="1:6" x14ac:dyDescent="0.25">
      <c r="E13" s="303"/>
    </row>
    <row r="14" spans="1:6" x14ac:dyDescent="0.25">
      <c r="E14" s="303"/>
    </row>
    <row r="15" spans="1:6" x14ac:dyDescent="0.25">
      <c r="E15" s="303"/>
    </row>
    <row r="16" spans="1:6" x14ac:dyDescent="0.25">
      <c r="E16" s="303"/>
    </row>
    <row r="17" spans="5:5" x14ac:dyDescent="0.25">
      <c r="E17" s="303"/>
    </row>
    <row r="18" spans="5:5" x14ac:dyDescent="0.25">
      <c r="E18" s="303"/>
    </row>
    <row r="19" spans="5:5" x14ac:dyDescent="0.25">
      <c r="E19" s="304"/>
    </row>
  </sheetData>
  <mergeCells count="1"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5</vt:i4>
      </vt:variant>
    </vt:vector>
  </HeadingPairs>
  <TitlesOfParts>
    <vt:vector size="31" baseType="lpstr">
      <vt:lpstr>DOC</vt:lpstr>
      <vt:lpstr>T1</vt:lpstr>
      <vt:lpstr>F1</vt:lpstr>
      <vt:lpstr>F2</vt:lpstr>
      <vt:lpstr>F3</vt:lpstr>
      <vt:lpstr>T2</vt:lpstr>
      <vt:lpstr>T3</vt:lpstr>
      <vt:lpstr>T4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DOC!source1</vt:lpstr>
      <vt:lpstr>DOC!source2</vt:lpstr>
      <vt:lpstr>DOC!source3</vt:lpstr>
      <vt:lpstr>DOC!source5</vt:lpstr>
      <vt:lpstr>'A3'!Zone_d_impression</vt:lpstr>
    </vt:vector>
  </TitlesOfParts>
  <Company>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CADORET</dc:creator>
  <cp:lastModifiedBy>MJTeixeira</cp:lastModifiedBy>
  <dcterms:created xsi:type="dcterms:W3CDTF">2015-11-05T08:10:22Z</dcterms:created>
  <dcterms:modified xsi:type="dcterms:W3CDTF">2016-11-10T14:13:31Z</dcterms:modified>
</cp:coreProperties>
</file>