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perso\R\prev1d\sorties\"/>
    </mc:Choice>
  </mc:AlternateContent>
  <bookViews>
    <workbookView xWindow="0" yWindow="0" windowWidth="13125" windowHeight="6105"/>
  </bookViews>
  <sheets>
    <sheet name="conditions utilisations" sheetId="14" r:id="rId1"/>
    <sheet name="Ecart" sheetId="12" r:id="rId2"/>
    <sheet name="Evol" sheetId="13" r:id="rId3"/>
    <sheet name="03_PU" sheetId="6" r:id="rId4"/>
    <sheet name="15_PU" sheetId="7" r:id="rId5"/>
    <sheet name="43_PU" sheetId="8" r:id="rId6"/>
    <sheet name="63_PU" sheetId="9" r:id="rId7"/>
    <sheet name="Acad_PU" sheetId="10" r:id="rId8"/>
    <sheet name="03_PRSC" sheetId="1" r:id="rId9"/>
    <sheet name="15_PRSC" sheetId="3" r:id="rId10"/>
    <sheet name="43_PRSC" sheetId="4" r:id="rId11"/>
    <sheet name="63_PRSC" sheetId="5" r:id="rId12"/>
    <sheet name="Acad_PRSC" sheetId="11" r:id="rId13"/>
  </sheets>
  <definedNames>
    <definedName name="onglet_sources" localSheetId="0">'conditions utilisations'!$A$1:$B$10</definedName>
    <definedName name="_xlnm.Print_Area" localSheetId="2">Evol!$A$2:$P$18,Evol!$R$2:$AL$18</definedName>
  </definedNames>
  <calcPr calcId="162913"/>
</workbook>
</file>

<file path=xl/calcChain.xml><?xml version="1.0" encoding="utf-8"?>
<calcChain xmlns="http://schemas.openxmlformats.org/spreadsheetml/2006/main">
  <c r="L19" i="11" l="1"/>
  <c r="I19" i="11"/>
  <c r="AI18" i="11"/>
  <c r="AH18" i="11"/>
  <c r="AG18" i="11"/>
  <c r="AE18" i="11"/>
  <c r="AD18" i="11"/>
  <c r="AC18" i="11"/>
  <c r="AA17" i="11"/>
  <c r="AE17" i="11" s="1"/>
  <c r="X17" i="11"/>
  <c r="AD17" i="11" s="1"/>
  <c r="U17" i="11"/>
  <c r="AC17" i="11" s="1"/>
  <c r="R17" i="11"/>
  <c r="O17" i="11"/>
  <c r="L17" i="11"/>
  <c r="I17" i="11"/>
  <c r="F17" i="11"/>
  <c r="AI16" i="11"/>
  <c r="AH16" i="11"/>
  <c r="AG16" i="11"/>
  <c r="AE16" i="11"/>
  <c r="AD16" i="11"/>
  <c r="AC16" i="11"/>
  <c r="AI15" i="11"/>
  <c r="AH15" i="11"/>
  <c r="AG15" i="11"/>
  <c r="AE15" i="11"/>
  <c r="AD15" i="11"/>
  <c r="AC15" i="11"/>
  <c r="AI14" i="11"/>
  <c r="AH14" i="11"/>
  <c r="AG14" i="11"/>
  <c r="AE14" i="11"/>
  <c r="AD14" i="11"/>
  <c r="AC14" i="11"/>
  <c r="AI13" i="11"/>
  <c r="AH13" i="11"/>
  <c r="AG13" i="11"/>
  <c r="AE13" i="11"/>
  <c r="AD13" i="11"/>
  <c r="AC13" i="11"/>
  <c r="AI12" i="11"/>
  <c r="AH12" i="11"/>
  <c r="AG12" i="11"/>
  <c r="AE12" i="11"/>
  <c r="AD12" i="11"/>
  <c r="AC12" i="11"/>
  <c r="AE11" i="11"/>
  <c r="AD11" i="11"/>
  <c r="AA11" i="11"/>
  <c r="AA19" i="11" s="1"/>
  <c r="X11" i="11"/>
  <c r="X19" i="11" s="1"/>
  <c r="U11" i="11"/>
  <c r="AC11" i="11" s="1"/>
  <c r="R11" i="11"/>
  <c r="R19" i="11" s="1"/>
  <c r="O11" i="11"/>
  <c r="O19" i="11" s="1"/>
  <c r="L11" i="11"/>
  <c r="I11" i="11"/>
  <c r="F11" i="11"/>
  <c r="F19" i="11" s="1"/>
  <c r="AI10" i="11"/>
  <c r="AH10" i="11"/>
  <c r="AG10" i="11"/>
  <c r="AE10" i="11"/>
  <c r="AD10" i="11"/>
  <c r="AC10" i="11"/>
  <c r="AI9" i="11"/>
  <c r="AH9" i="11"/>
  <c r="AG9" i="11"/>
  <c r="AE9" i="11"/>
  <c r="AD9" i="11"/>
  <c r="AC9" i="11"/>
  <c r="AI8" i="11"/>
  <c r="AH8" i="11"/>
  <c r="AG8" i="11"/>
  <c r="AE8" i="11"/>
  <c r="AD8" i="11"/>
  <c r="AC8" i="11"/>
  <c r="AI7" i="11"/>
  <c r="AH7" i="11"/>
  <c r="AG7" i="11"/>
  <c r="AE7" i="11"/>
  <c r="AD7" i="11"/>
  <c r="AC7" i="11"/>
  <c r="C1" i="11"/>
  <c r="F19" i="5"/>
  <c r="AI18" i="5"/>
  <c r="AH18" i="5"/>
  <c r="AG18" i="5"/>
  <c r="AE18" i="5"/>
  <c r="AD18" i="5"/>
  <c r="AC18" i="5"/>
  <c r="AA17" i="5"/>
  <c r="AE17" i="5" s="1"/>
  <c r="X17" i="5"/>
  <c r="U17" i="5"/>
  <c r="AD17" i="5" s="1"/>
  <c r="R17" i="5"/>
  <c r="O17" i="5"/>
  <c r="L17" i="5"/>
  <c r="I17" i="5"/>
  <c r="F17" i="5"/>
  <c r="AI16" i="5"/>
  <c r="AH16" i="5"/>
  <c r="AG16" i="5"/>
  <c r="AE16" i="5"/>
  <c r="AD16" i="5"/>
  <c r="AC16" i="5"/>
  <c r="AI15" i="5"/>
  <c r="AH15" i="5"/>
  <c r="AG15" i="5"/>
  <c r="AE15" i="5"/>
  <c r="AD15" i="5"/>
  <c r="AC15" i="5"/>
  <c r="AI14" i="5"/>
  <c r="AH14" i="5"/>
  <c r="AG14" i="5"/>
  <c r="AE14" i="5"/>
  <c r="AD14" i="5"/>
  <c r="AC14" i="5"/>
  <c r="AI13" i="5"/>
  <c r="AH13" i="5"/>
  <c r="AG13" i="5"/>
  <c r="AE13" i="5"/>
  <c r="AD13" i="5"/>
  <c r="AC13" i="5"/>
  <c r="AI12" i="5"/>
  <c r="AH12" i="5"/>
  <c r="AG12" i="5"/>
  <c r="AE12" i="5"/>
  <c r="AD12" i="5"/>
  <c r="AC12" i="5"/>
  <c r="AE11" i="5"/>
  <c r="AD11" i="5"/>
  <c r="AC11" i="5"/>
  <c r="AA11" i="5"/>
  <c r="AA19" i="5" s="1"/>
  <c r="AE19" i="5" s="1"/>
  <c r="X11" i="5"/>
  <c r="X19" i="5" s="1"/>
  <c r="U11" i="5"/>
  <c r="U19" i="5" s="1"/>
  <c r="AC19" i="5" s="1"/>
  <c r="R11" i="5"/>
  <c r="R19" i="5" s="1"/>
  <c r="O11" i="5"/>
  <c r="O19" i="5" s="1"/>
  <c r="L11" i="5"/>
  <c r="L19" i="5" s="1"/>
  <c r="I11" i="5"/>
  <c r="I19" i="5" s="1"/>
  <c r="F11" i="5"/>
  <c r="AI10" i="5"/>
  <c r="AH10" i="5"/>
  <c r="AG10" i="5"/>
  <c r="AE10" i="5"/>
  <c r="AD10" i="5"/>
  <c r="AC10" i="5"/>
  <c r="AI9" i="5"/>
  <c r="AH9" i="5"/>
  <c r="AG9" i="5"/>
  <c r="AE9" i="5"/>
  <c r="AD9" i="5"/>
  <c r="AC9" i="5"/>
  <c r="AI8" i="5"/>
  <c r="AH8" i="5"/>
  <c r="AG8" i="5"/>
  <c r="AE8" i="5"/>
  <c r="AD8" i="5"/>
  <c r="AC8" i="5"/>
  <c r="AI7" i="5"/>
  <c r="AH7" i="5"/>
  <c r="AG7" i="5"/>
  <c r="AE7" i="5"/>
  <c r="AD7" i="5"/>
  <c r="AC7" i="5"/>
  <c r="C1" i="5"/>
  <c r="AI18" i="4"/>
  <c r="AH18" i="4"/>
  <c r="AG18" i="4"/>
  <c r="AE18" i="4"/>
  <c r="AD18" i="4"/>
  <c r="AC18" i="4"/>
  <c r="AA17" i="4"/>
  <c r="AE17" i="4" s="1"/>
  <c r="X17" i="4"/>
  <c r="AD17" i="4" s="1"/>
  <c r="U17" i="4"/>
  <c r="AC17" i="4" s="1"/>
  <c r="R17" i="4"/>
  <c r="O17" i="4"/>
  <c r="L17" i="4"/>
  <c r="I17" i="4"/>
  <c r="F17" i="4"/>
  <c r="AI16" i="4"/>
  <c r="AH16" i="4"/>
  <c r="AG16" i="4"/>
  <c r="AE16" i="4"/>
  <c r="AD16" i="4"/>
  <c r="AC16" i="4"/>
  <c r="AI15" i="4"/>
  <c r="AH15" i="4"/>
  <c r="AG15" i="4"/>
  <c r="AE15" i="4"/>
  <c r="AD15" i="4"/>
  <c r="AC15" i="4"/>
  <c r="AI14" i="4"/>
  <c r="AH14" i="4"/>
  <c r="AG14" i="4"/>
  <c r="AE14" i="4"/>
  <c r="AD14" i="4"/>
  <c r="AC14" i="4"/>
  <c r="AI13" i="4"/>
  <c r="AH13" i="4"/>
  <c r="AG13" i="4"/>
  <c r="AE13" i="4"/>
  <c r="AD13" i="4"/>
  <c r="AC13" i="4"/>
  <c r="AI12" i="4"/>
  <c r="AH12" i="4"/>
  <c r="AG12" i="4"/>
  <c r="AE12" i="4"/>
  <c r="AD12" i="4"/>
  <c r="AC12" i="4"/>
  <c r="AC11" i="4"/>
  <c r="AA11" i="4"/>
  <c r="AE11" i="4" s="1"/>
  <c r="X11" i="4"/>
  <c r="X19" i="4" s="1"/>
  <c r="AD19" i="4" s="1"/>
  <c r="U11" i="4"/>
  <c r="U19" i="4" s="1"/>
  <c r="R11" i="4"/>
  <c r="R19" i="4" s="1"/>
  <c r="O11" i="4"/>
  <c r="O19" i="4" s="1"/>
  <c r="L11" i="4"/>
  <c r="L19" i="4" s="1"/>
  <c r="I11" i="4"/>
  <c r="I19" i="4" s="1"/>
  <c r="F11" i="4"/>
  <c r="F19" i="4" s="1"/>
  <c r="AI10" i="4"/>
  <c r="AH10" i="4"/>
  <c r="AG10" i="4"/>
  <c r="AE10" i="4"/>
  <c r="AD10" i="4"/>
  <c r="AC10" i="4"/>
  <c r="AI9" i="4"/>
  <c r="AH9" i="4"/>
  <c r="AG9" i="4"/>
  <c r="AE9" i="4"/>
  <c r="AD9" i="4"/>
  <c r="AC9" i="4"/>
  <c r="AI8" i="4"/>
  <c r="AH8" i="4"/>
  <c r="AG8" i="4"/>
  <c r="AE8" i="4"/>
  <c r="AD8" i="4"/>
  <c r="AC8" i="4"/>
  <c r="AI7" i="4"/>
  <c r="AH7" i="4"/>
  <c r="AG7" i="4"/>
  <c r="AE7" i="4"/>
  <c r="AD7" i="4"/>
  <c r="AC7" i="4"/>
  <c r="C1" i="4"/>
  <c r="AA19" i="3"/>
  <c r="AI18" i="3"/>
  <c r="AH18" i="3"/>
  <c r="AG18" i="3"/>
  <c r="AE18" i="3"/>
  <c r="AD18" i="3"/>
  <c r="AC18" i="3"/>
  <c r="AE17" i="3"/>
  <c r="AA17" i="3"/>
  <c r="X17" i="3"/>
  <c r="AD17" i="3" s="1"/>
  <c r="U17" i="3"/>
  <c r="AC17" i="3" s="1"/>
  <c r="R17" i="3"/>
  <c r="O17" i="3"/>
  <c r="L17" i="3"/>
  <c r="I17" i="3"/>
  <c r="F17" i="3"/>
  <c r="AI16" i="3"/>
  <c r="AH16" i="3"/>
  <c r="AG16" i="3"/>
  <c r="AE16" i="3"/>
  <c r="AD16" i="3"/>
  <c r="AC16" i="3"/>
  <c r="AI15" i="3"/>
  <c r="AH15" i="3"/>
  <c r="AG15" i="3"/>
  <c r="AE15" i="3"/>
  <c r="AD15" i="3"/>
  <c r="AC15" i="3"/>
  <c r="AI14" i="3"/>
  <c r="AH14" i="3"/>
  <c r="AG14" i="3"/>
  <c r="AE14" i="3"/>
  <c r="AD14" i="3"/>
  <c r="AC14" i="3"/>
  <c r="AI13" i="3"/>
  <c r="AH13" i="3"/>
  <c r="AG13" i="3"/>
  <c r="AE13" i="3"/>
  <c r="AD13" i="3"/>
  <c r="AC13" i="3"/>
  <c r="AI12" i="3"/>
  <c r="AH12" i="3"/>
  <c r="AG12" i="3"/>
  <c r="AE12" i="3"/>
  <c r="AD12" i="3"/>
  <c r="AC12" i="3"/>
  <c r="AA11" i="3"/>
  <c r="AE11" i="3" s="1"/>
  <c r="X11" i="3"/>
  <c r="AD11" i="3" s="1"/>
  <c r="U11" i="3"/>
  <c r="AC11" i="3" s="1"/>
  <c r="R11" i="3"/>
  <c r="R19" i="3" s="1"/>
  <c r="O11" i="3"/>
  <c r="O19" i="3" s="1"/>
  <c r="L11" i="3"/>
  <c r="L19" i="3" s="1"/>
  <c r="I11" i="3"/>
  <c r="I19" i="3" s="1"/>
  <c r="F11" i="3"/>
  <c r="F19" i="3" s="1"/>
  <c r="AI10" i="3"/>
  <c r="AH10" i="3"/>
  <c r="AG10" i="3"/>
  <c r="AE10" i="3"/>
  <c r="AD10" i="3"/>
  <c r="AC10" i="3"/>
  <c r="AI9" i="3"/>
  <c r="AH9" i="3"/>
  <c r="AG9" i="3"/>
  <c r="AE9" i="3"/>
  <c r="AD9" i="3"/>
  <c r="AC9" i="3"/>
  <c r="AI8" i="3"/>
  <c r="AH8" i="3"/>
  <c r="AG8" i="3"/>
  <c r="AE8" i="3"/>
  <c r="AD8" i="3"/>
  <c r="AC8" i="3"/>
  <c r="AI7" i="3"/>
  <c r="AH7" i="3"/>
  <c r="AG7" i="3"/>
  <c r="AE7" i="3"/>
  <c r="AD7" i="3"/>
  <c r="AC7" i="3"/>
  <c r="C1" i="3"/>
  <c r="AA19" i="1"/>
  <c r="AE19" i="1" s="1"/>
  <c r="X19" i="1"/>
  <c r="AD19" i="1" s="1"/>
  <c r="U19" i="1"/>
  <c r="AI18" i="1"/>
  <c r="AH18" i="1"/>
  <c r="AG18" i="1"/>
  <c r="AE18" i="1"/>
  <c r="AD18" i="1"/>
  <c r="AC18" i="1"/>
  <c r="AE17" i="1"/>
  <c r="AC17" i="1"/>
  <c r="AA17" i="1"/>
  <c r="X17" i="1"/>
  <c r="AD17" i="1" s="1"/>
  <c r="U17" i="1"/>
  <c r="R17" i="1"/>
  <c r="O17" i="1"/>
  <c r="L17" i="1"/>
  <c r="I17" i="1"/>
  <c r="F17" i="1"/>
  <c r="AI16" i="1"/>
  <c r="AH16" i="1"/>
  <c r="AG16" i="1"/>
  <c r="AE16" i="1"/>
  <c r="AD16" i="1"/>
  <c r="AC16" i="1"/>
  <c r="AI15" i="1"/>
  <c r="AH15" i="1"/>
  <c r="AG15" i="1"/>
  <c r="AE15" i="1"/>
  <c r="AD15" i="1"/>
  <c r="AC15" i="1"/>
  <c r="AI14" i="1"/>
  <c r="AH14" i="1"/>
  <c r="AG14" i="1"/>
  <c r="AE14" i="1"/>
  <c r="AD14" i="1"/>
  <c r="AC14" i="1"/>
  <c r="AI13" i="1"/>
  <c r="AH13" i="1"/>
  <c r="AG13" i="1"/>
  <c r="AE13" i="1"/>
  <c r="AD13" i="1"/>
  <c r="AC13" i="1"/>
  <c r="AI12" i="1"/>
  <c r="AH12" i="1"/>
  <c r="AG12" i="1"/>
  <c r="AE12" i="1"/>
  <c r="AD12" i="1"/>
  <c r="AC12" i="1"/>
  <c r="AA11" i="1"/>
  <c r="AE11" i="1" s="1"/>
  <c r="X11" i="1"/>
  <c r="U11" i="1"/>
  <c r="AD11" i="1" s="1"/>
  <c r="R11" i="1"/>
  <c r="R19" i="1" s="1"/>
  <c r="O11" i="1"/>
  <c r="O19" i="1" s="1"/>
  <c r="L11" i="1"/>
  <c r="L19" i="1" s="1"/>
  <c r="I11" i="1"/>
  <c r="I19" i="1" s="1"/>
  <c r="F11" i="1"/>
  <c r="F19" i="1" s="1"/>
  <c r="AI10" i="1"/>
  <c r="AH10" i="1"/>
  <c r="AG10" i="1"/>
  <c r="AE10" i="1"/>
  <c r="AD10" i="1"/>
  <c r="AC10" i="1"/>
  <c r="AI9" i="1"/>
  <c r="AH9" i="1"/>
  <c r="AG9" i="1"/>
  <c r="AE9" i="1"/>
  <c r="AD9" i="1"/>
  <c r="AC9" i="1"/>
  <c r="AI8" i="1"/>
  <c r="AH8" i="1"/>
  <c r="AG8" i="1"/>
  <c r="AE8" i="1"/>
  <c r="AD8" i="1"/>
  <c r="AC8" i="1"/>
  <c r="AI7" i="1"/>
  <c r="AH7" i="1"/>
  <c r="AG7" i="1"/>
  <c r="AE7" i="1"/>
  <c r="AD7" i="1"/>
  <c r="AC7" i="1"/>
  <c r="C1" i="1"/>
  <c r="AA19" i="10"/>
  <c r="U19" i="10"/>
  <c r="AC19" i="10" s="1"/>
  <c r="R19" i="10"/>
  <c r="O19" i="10"/>
  <c r="AI18" i="10"/>
  <c r="AH18" i="10"/>
  <c r="AG18" i="10"/>
  <c r="AE18" i="10"/>
  <c r="AD18" i="10"/>
  <c r="AC18" i="10"/>
  <c r="AD17" i="10"/>
  <c r="AC17" i="10"/>
  <c r="AA17" i="10"/>
  <c r="X17" i="10"/>
  <c r="AE17" i="10" s="1"/>
  <c r="U17" i="10"/>
  <c r="R17" i="10"/>
  <c r="O17" i="10"/>
  <c r="L17" i="10"/>
  <c r="I17" i="10"/>
  <c r="F17" i="10"/>
  <c r="AI16" i="10"/>
  <c r="AH16" i="10"/>
  <c r="AG16" i="10"/>
  <c r="AE16" i="10"/>
  <c r="AD16" i="10"/>
  <c r="AC16" i="10"/>
  <c r="AI15" i="10"/>
  <c r="AH15" i="10"/>
  <c r="AG15" i="10"/>
  <c r="AE15" i="10"/>
  <c r="AD15" i="10"/>
  <c r="AC15" i="10"/>
  <c r="AI14" i="10"/>
  <c r="AH14" i="10"/>
  <c r="AG14" i="10"/>
  <c r="AE14" i="10"/>
  <c r="AD14" i="10"/>
  <c r="AC14" i="10"/>
  <c r="AI13" i="10"/>
  <c r="AH13" i="10"/>
  <c r="AG13" i="10"/>
  <c r="AE13" i="10"/>
  <c r="AD13" i="10"/>
  <c r="AC13" i="10"/>
  <c r="AI12" i="10"/>
  <c r="AH12" i="10"/>
  <c r="AG12" i="10"/>
  <c r="AE12" i="10"/>
  <c r="AD12" i="10"/>
  <c r="AC12" i="10"/>
  <c r="AA11" i="10"/>
  <c r="AE11" i="10" s="1"/>
  <c r="X11" i="10"/>
  <c r="X19" i="10" s="1"/>
  <c r="AD19" i="10" s="1"/>
  <c r="U11" i="10"/>
  <c r="AD11" i="10" s="1"/>
  <c r="R11" i="10"/>
  <c r="O11" i="10"/>
  <c r="L11" i="10"/>
  <c r="L19" i="10" s="1"/>
  <c r="I11" i="10"/>
  <c r="I19" i="10" s="1"/>
  <c r="F11" i="10"/>
  <c r="F19" i="10" s="1"/>
  <c r="AI10" i="10"/>
  <c r="AH10" i="10"/>
  <c r="AG10" i="10"/>
  <c r="AE10" i="10"/>
  <c r="AD10" i="10"/>
  <c r="AC10" i="10"/>
  <c r="AI9" i="10"/>
  <c r="AH9" i="10"/>
  <c r="AG9" i="10"/>
  <c r="AE9" i="10"/>
  <c r="AD9" i="10"/>
  <c r="AC9" i="10"/>
  <c r="AI8" i="10"/>
  <c r="AH8" i="10"/>
  <c r="AG8" i="10"/>
  <c r="AE8" i="10"/>
  <c r="AD8" i="10"/>
  <c r="AC8" i="10"/>
  <c r="AI7" i="10"/>
  <c r="AH7" i="10"/>
  <c r="AG7" i="10"/>
  <c r="AE7" i="10"/>
  <c r="AD7" i="10"/>
  <c r="AC7" i="10"/>
  <c r="C1" i="10"/>
  <c r="U19" i="9"/>
  <c r="O19" i="9"/>
  <c r="L19" i="9"/>
  <c r="I19" i="9"/>
  <c r="AI18" i="9"/>
  <c r="AH18" i="9"/>
  <c r="AG18" i="9"/>
  <c r="AE18" i="9"/>
  <c r="AD18" i="9"/>
  <c r="AC18" i="9"/>
  <c r="AA17" i="9"/>
  <c r="AA19" i="9" s="1"/>
  <c r="X17" i="9"/>
  <c r="AD17" i="9" s="1"/>
  <c r="U17" i="9"/>
  <c r="R17" i="9"/>
  <c r="AC17" i="9" s="1"/>
  <c r="O17" i="9"/>
  <c r="L17" i="9"/>
  <c r="I17" i="9"/>
  <c r="F17" i="9"/>
  <c r="AI16" i="9"/>
  <c r="AH16" i="9"/>
  <c r="AG16" i="9"/>
  <c r="AE16" i="9"/>
  <c r="AD16" i="9"/>
  <c r="AC16" i="9"/>
  <c r="AI15" i="9"/>
  <c r="AH15" i="9"/>
  <c r="AG15" i="9"/>
  <c r="AE15" i="9"/>
  <c r="AD15" i="9"/>
  <c r="AC15" i="9"/>
  <c r="AI14" i="9"/>
  <c r="AH14" i="9"/>
  <c r="AG14" i="9"/>
  <c r="AE14" i="9"/>
  <c r="AD14" i="9"/>
  <c r="AC14" i="9"/>
  <c r="AI13" i="9"/>
  <c r="AH13" i="9"/>
  <c r="AG13" i="9"/>
  <c r="AE13" i="9"/>
  <c r="AD13" i="9"/>
  <c r="AC13" i="9"/>
  <c r="AI12" i="9"/>
  <c r="AH12" i="9"/>
  <c r="AG12" i="9"/>
  <c r="AE12" i="9"/>
  <c r="AD12" i="9"/>
  <c r="AC12" i="9"/>
  <c r="AD11" i="9"/>
  <c r="AA11" i="9"/>
  <c r="AE11" i="9" s="1"/>
  <c r="X11" i="9"/>
  <c r="X19" i="9" s="1"/>
  <c r="AD19" i="9" s="1"/>
  <c r="U11" i="9"/>
  <c r="AC11" i="9" s="1"/>
  <c r="R11" i="9"/>
  <c r="R19" i="9" s="1"/>
  <c r="O11" i="9"/>
  <c r="L11" i="9"/>
  <c r="I11" i="9"/>
  <c r="F11" i="9"/>
  <c r="F19" i="9" s="1"/>
  <c r="AI10" i="9"/>
  <c r="AH10" i="9"/>
  <c r="AG10" i="9"/>
  <c r="AE10" i="9"/>
  <c r="AD10" i="9"/>
  <c r="AC10" i="9"/>
  <c r="AI9" i="9"/>
  <c r="AH9" i="9"/>
  <c r="AG9" i="9"/>
  <c r="AE9" i="9"/>
  <c r="AD9" i="9"/>
  <c r="AC9" i="9"/>
  <c r="AI8" i="9"/>
  <c r="AH8" i="9"/>
  <c r="AG8" i="9"/>
  <c r="AE8" i="9"/>
  <c r="AD8" i="9"/>
  <c r="AC8" i="9"/>
  <c r="AI7" i="9"/>
  <c r="AH7" i="9"/>
  <c r="AG7" i="9"/>
  <c r="AE7" i="9"/>
  <c r="AD7" i="9"/>
  <c r="AC7" i="9"/>
  <c r="C1" i="9"/>
  <c r="O19" i="8"/>
  <c r="I19" i="8"/>
  <c r="F19" i="8"/>
  <c r="AI18" i="8"/>
  <c r="AH18" i="8"/>
  <c r="AG18" i="8"/>
  <c r="AE18" i="8"/>
  <c r="AD18" i="8"/>
  <c r="AC18" i="8"/>
  <c r="AA17" i="8"/>
  <c r="X17" i="8"/>
  <c r="AE17" i="8" s="1"/>
  <c r="U17" i="8"/>
  <c r="U19" i="8" s="1"/>
  <c r="R17" i="8"/>
  <c r="O17" i="8"/>
  <c r="L17" i="8"/>
  <c r="I17" i="8"/>
  <c r="F17" i="8"/>
  <c r="AI16" i="8"/>
  <c r="AH16" i="8"/>
  <c r="AG16" i="8"/>
  <c r="AE16" i="8"/>
  <c r="AD16" i="8"/>
  <c r="AC16" i="8"/>
  <c r="AI15" i="8"/>
  <c r="AH15" i="8"/>
  <c r="AG15" i="8"/>
  <c r="AE15" i="8"/>
  <c r="AD15" i="8"/>
  <c r="AC15" i="8"/>
  <c r="AI14" i="8"/>
  <c r="AH14" i="8"/>
  <c r="AG14" i="8"/>
  <c r="AE14" i="8"/>
  <c r="AD14" i="8"/>
  <c r="AC14" i="8"/>
  <c r="AI13" i="8"/>
  <c r="AH13" i="8"/>
  <c r="AG13" i="8"/>
  <c r="AE13" i="8"/>
  <c r="AD13" i="8"/>
  <c r="AC13" i="8"/>
  <c r="AI12" i="8"/>
  <c r="AH12" i="8"/>
  <c r="AG12" i="8"/>
  <c r="AE12" i="8"/>
  <c r="AD12" i="8"/>
  <c r="AC12" i="8"/>
  <c r="AD11" i="8"/>
  <c r="AA11" i="8"/>
  <c r="AA19" i="8" s="1"/>
  <c r="AE19" i="8" s="1"/>
  <c r="X11" i="8"/>
  <c r="X19" i="8" s="1"/>
  <c r="AD19" i="8" s="1"/>
  <c r="U11" i="8"/>
  <c r="AC11" i="8" s="1"/>
  <c r="R11" i="8"/>
  <c r="R19" i="8" s="1"/>
  <c r="O11" i="8"/>
  <c r="L11" i="8"/>
  <c r="L19" i="8" s="1"/>
  <c r="I11" i="8"/>
  <c r="F11" i="8"/>
  <c r="AI10" i="8"/>
  <c r="AH10" i="8"/>
  <c r="AG10" i="8"/>
  <c r="AE10" i="8"/>
  <c r="AD10" i="8"/>
  <c r="AC10" i="8"/>
  <c r="AI9" i="8"/>
  <c r="AH9" i="8"/>
  <c r="AG9" i="8"/>
  <c r="AE9" i="8"/>
  <c r="AD9" i="8"/>
  <c r="AC9" i="8"/>
  <c r="AI8" i="8"/>
  <c r="AH8" i="8"/>
  <c r="AG8" i="8"/>
  <c r="AE8" i="8"/>
  <c r="AD8" i="8"/>
  <c r="AC8" i="8"/>
  <c r="AI7" i="8"/>
  <c r="AH7" i="8"/>
  <c r="AG7" i="8"/>
  <c r="AE7" i="8"/>
  <c r="AD7" i="8"/>
  <c r="AC7" i="8"/>
  <c r="C1" i="8"/>
  <c r="I19" i="7"/>
  <c r="AI18" i="7"/>
  <c r="AH18" i="7"/>
  <c r="AG18" i="7"/>
  <c r="AE18" i="7"/>
  <c r="AD18" i="7"/>
  <c r="AC18" i="7"/>
  <c r="AA17" i="7"/>
  <c r="X17" i="7"/>
  <c r="AE17" i="7" s="1"/>
  <c r="U17" i="7"/>
  <c r="R17" i="7"/>
  <c r="AC17" i="7" s="1"/>
  <c r="O17" i="7"/>
  <c r="O19" i="7" s="1"/>
  <c r="L17" i="7"/>
  <c r="I17" i="7"/>
  <c r="F17" i="7"/>
  <c r="AI16" i="7"/>
  <c r="AH16" i="7"/>
  <c r="AG16" i="7"/>
  <c r="AE16" i="7"/>
  <c r="AD16" i="7"/>
  <c r="AC16" i="7"/>
  <c r="AI15" i="7"/>
  <c r="AH15" i="7"/>
  <c r="AG15" i="7"/>
  <c r="AE15" i="7"/>
  <c r="AD15" i="7"/>
  <c r="AC15" i="7"/>
  <c r="AI14" i="7"/>
  <c r="AH14" i="7"/>
  <c r="AG14" i="7"/>
  <c r="AE14" i="7"/>
  <c r="AD14" i="7"/>
  <c r="AC14" i="7"/>
  <c r="AI13" i="7"/>
  <c r="AH13" i="7"/>
  <c r="AG13" i="7"/>
  <c r="AE13" i="7"/>
  <c r="AD13" i="7"/>
  <c r="AC13" i="7"/>
  <c r="AI12" i="7"/>
  <c r="AH12" i="7"/>
  <c r="AG12" i="7"/>
  <c r="AE12" i="7"/>
  <c r="AD12" i="7"/>
  <c r="AC12" i="7"/>
  <c r="AA11" i="7"/>
  <c r="AE11" i="7" s="1"/>
  <c r="X11" i="7"/>
  <c r="X19" i="7" s="1"/>
  <c r="AD19" i="7" s="1"/>
  <c r="U11" i="7"/>
  <c r="U19" i="7" s="1"/>
  <c r="R11" i="7"/>
  <c r="R19" i="7" s="1"/>
  <c r="O11" i="7"/>
  <c r="L11" i="7"/>
  <c r="L19" i="7" s="1"/>
  <c r="I11" i="7"/>
  <c r="F11" i="7"/>
  <c r="F19" i="7" s="1"/>
  <c r="AI10" i="7"/>
  <c r="AH10" i="7"/>
  <c r="AG10" i="7"/>
  <c r="AE10" i="7"/>
  <c r="AD10" i="7"/>
  <c r="AC10" i="7"/>
  <c r="AI9" i="7"/>
  <c r="AH9" i="7"/>
  <c r="AG9" i="7"/>
  <c r="AE9" i="7"/>
  <c r="AD9" i="7"/>
  <c r="AC9" i="7"/>
  <c r="AI8" i="7"/>
  <c r="AH8" i="7"/>
  <c r="AG8" i="7"/>
  <c r="AE8" i="7"/>
  <c r="AD8" i="7"/>
  <c r="AC8" i="7"/>
  <c r="AI7" i="7"/>
  <c r="AH7" i="7"/>
  <c r="AG7" i="7"/>
  <c r="AE7" i="7"/>
  <c r="AD7" i="7"/>
  <c r="AC7" i="7"/>
  <c r="C1" i="7"/>
  <c r="AA19" i="6"/>
  <c r="AI18" i="6"/>
  <c r="AH18" i="6"/>
  <c r="AG18" i="6"/>
  <c r="AE18" i="6"/>
  <c r="AD18" i="6"/>
  <c r="AC18" i="6"/>
  <c r="AE17" i="6"/>
  <c r="AA17" i="6"/>
  <c r="X17" i="6"/>
  <c r="AD17" i="6" s="1"/>
  <c r="U17" i="6"/>
  <c r="R17" i="6"/>
  <c r="AC17" i="6" s="1"/>
  <c r="O17" i="6"/>
  <c r="L17" i="6"/>
  <c r="I17" i="6"/>
  <c r="I19" i="6" s="1"/>
  <c r="F17" i="6"/>
  <c r="AI16" i="6"/>
  <c r="AH16" i="6"/>
  <c r="AG16" i="6"/>
  <c r="AE16" i="6"/>
  <c r="AD16" i="6"/>
  <c r="AC16" i="6"/>
  <c r="AI15" i="6"/>
  <c r="AH15" i="6"/>
  <c r="AG15" i="6"/>
  <c r="AE15" i="6"/>
  <c r="AD15" i="6"/>
  <c r="AC15" i="6"/>
  <c r="AI14" i="6"/>
  <c r="AH14" i="6"/>
  <c r="AG14" i="6"/>
  <c r="AE14" i="6"/>
  <c r="AD14" i="6"/>
  <c r="AC14" i="6"/>
  <c r="AI13" i="6"/>
  <c r="AH13" i="6"/>
  <c r="AG13" i="6"/>
  <c r="AE13" i="6"/>
  <c r="AD13" i="6"/>
  <c r="AC13" i="6"/>
  <c r="AI12" i="6"/>
  <c r="AH12" i="6"/>
  <c r="AG12" i="6"/>
  <c r="AE12" i="6"/>
  <c r="AD12" i="6"/>
  <c r="AC12" i="6"/>
  <c r="AA11" i="6"/>
  <c r="AE11" i="6" s="1"/>
  <c r="X11" i="6"/>
  <c r="AD11" i="6" s="1"/>
  <c r="U11" i="6"/>
  <c r="AC11" i="6" s="1"/>
  <c r="R11" i="6"/>
  <c r="R19" i="6" s="1"/>
  <c r="O11" i="6"/>
  <c r="O19" i="6" s="1"/>
  <c r="L11" i="6"/>
  <c r="L19" i="6" s="1"/>
  <c r="I11" i="6"/>
  <c r="F11" i="6"/>
  <c r="F19" i="6" s="1"/>
  <c r="AI10" i="6"/>
  <c r="AH10" i="6"/>
  <c r="AG10" i="6"/>
  <c r="AE10" i="6"/>
  <c r="AD10" i="6"/>
  <c r="AC10" i="6"/>
  <c r="AI9" i="6"/>
  <c r="AH9" i="6"/>
  <c r="AG9" i="6"/>
  <c r="AE9" i="6"/>
  <c r="AD9" i="6"/>
  <c r="AC9" i="6"/>
  <c r="AI8" i="6"/>
  <c r="AH8" i="6"/>
  <c r="AG8" i="6"/>
  <c r="AE8" i="6"/>
  <c r="AD8" i="6"/>
  <c r="AC8" i="6"/>
  <c r="AI7" i="6"/>
  <c r="AH7" i="6"/>
  <c r="AG7" i="6"/>
  <c r="AE7" i="6"/>
  <c r="AD7" i="6"/>
  <c r="AC7" i="6"/>
  <c r="C1" i="6"/>
  <c r="AB41" i="13"/>
  <c r="AF41" i="13" s="1"/>
  <c r="AJ41" i="13" s="1"/>
  <c r="X41" i="13"/>
  <c r="W41" i="13"/>
  <c r="AA41" i="13" s="1"/>
  <c r="AE41" i="13" s="1"/>
  <c r="AI41" i="13" s="1"/>
  <c r="P41" i="13"/>
  <c r="O41" i="13"/>
  <c r="N41" i="13"/>
  <c r="M41" i="13"/>
  <c r="L41" i="13"/>
  <c r="K41" i="13"/>
  <c r="J41" i="13"/>
  <c r="I41" i="13"/>
  <c r="H41" i="13"/>
  <c r="G41" i="13"/>
  <c r="F41" i="13"/>
  <c r="E41" i="13"/>
  <c r="D41" i="13"/>
  <c r="C41" i="13"/>
  <c r="B41" i="13"/>
  <c r="AK40" i="13"/>
  <c r="AG40" i="13"/>
  <c r="AC40" i="13"/>
  <c r="Y40" i="13"/>
  <c r="U40" i="13"/>
  <c r="P40" i="13"/>
  <c r="N40" i="13"/>
  <c r="M40" i="13"/>
  <c r="K40" i="13"/>
  <c r="J40" i="13"/>
  <c r="H40" i="13"/>
  <c r="G40" i="13"/>
  <c r="E40" i="13"/>
  <c r="D40" i="13"/>
  <c r="B40" i="13"/>
  <c r="K39" i="13"/>
  <c r="E39" i="13"/>
  <c r="B39" i="13"/>
  <c r="X23" i="13"/>
  <c r="AB23" i="13" s="1"/>
  <c r="AF23" i="13" s="1"/>
  <c r="AJ23" i="13" s="1"/>
  <c r="W23" i="13"/>
  <c r="AA23" i="13" s="1"/>
  <c r="AE23" i="13" s="1"/>
  <c r="AI23" i="13" s="1"/>
  <c r="P23" i="13"/>
  <c r="O23" i="13"/>
  <c r="N23" i="13"/>
  <c r="M23" i="13"/>
  <c r="L23" i="13"/>
  <c r="K23" i="13"/>
  <c r="J23" i="13"/>
  <c r="I23" i="13"/>
  <c r="H23" i="13"/>
  <c r="G23" i="13"/>
  <c r="F23" i="13"/>
  <c r="E23" i="13"/>
  <c r="D23" i="13"/>
  <c r="C23" i="13"/>
  <c r="B23" i="13"/>
  <c r="AK22" i="13"/>
  <c r="P22" i="13"/>
  <c r="N22" i="13"/>
  <c r="M22" i="13"/>
  <c r="K22" i="13"/>
  <c r="J22" i="13"/>
  <c r="H22" i="13"/>
  <c r="G22" i="13"/>
  <c r="E22" i="13"/>
  <c r="D22" i="13"/>
  <c r="B22" i="13"/>
  <c r="S21" i="13"/>
  <c r="S39" i="13" s="1"/>
  <c r="N21" i="13"/>
  <c r="N39" i="13" s="1"/>
  <c r="K21" i="13"/>
  <c r="H21" i="13"/>
  <c r="H39" i="13" s="1"/>
  <c r="E21" i="13"/>
  <c r="B21" i="13"/>
  <c r="X5" i="13"/>
  <c r="AB5" i="13" s="1"/>
  <c r="AF5" i="13" s="1"/>
  <c r="AJ5" i="13" s="1"/>
  <c r="W5" i="13"/>
  <c r="AA5" i="13" s="1"/>
  <c r="AE5" i="13" s="1"/>
  <c r="AI5" i="13" s="1"/>
  <c r="P5" i="13"/>
  <c r="O5" i="13"/>
  <c r="N5" i="13"/>
  <c r="M5" i="13"/>
  <c r="L5" i="13"/>
  <c r="K5" i="13"/>
  <c r="J5" i="13"/>
  <c r="I5" i="13"/>
  <c r="H5" i="13"/>
  <c r="G5" i="13"/>
  <c r="F5" i="13"/>
  <c r="E5" i="13"/>
  <c r="D5" i="13"/>
  <c r="AC22" i="13" s="1"/>
  <c r="B5" i="13"/>
  <c r="S40" i="13" s="1"/>
  <c r="Y4" i="13"/>
  <c r="U4" i="13"/>
  <c r="P4" i="13"/>
  <c r="N4" i="13"/>
  <c r="M4" i="13"/>
  <c r="K4" i="13"/>
  <c r="J4" i="13"/>
  <c r="H4" i="13"/>
  <c r="G4" i="13"/>
  <c r="E4" i="13"/>
  <c r="AI3" i="13"/>
  <c r="AI21" i="13" s="1"/>
  <c r="AI39" i="13" s="1"/>
  <c r="AE3" i="13"/>
  <c r="AE21" i="13" s="1"/>
  <c r="AE39" i="13" s="1"/>
  <c r="AA3" i="13"/>
  <c r="AA21" i="13" s="1"/>
  <c r="AA39" i="13" s="1"/>
  <c r="W3" i="13"/>
  <c r="W21" i="13" s="1"/>
  <c r="W39" i="13" s="1"/>
  <c r="S3" i="13"/>
  <c r="U41" i="12"/>
  <c r="T41" i="12"/>
  <c r="S41" i="12"/>
  <c r="R41" i="12"/>
  <c r="Q41" i="12"/>
  <c r="P41" i="12"/>
  <c r="O41" i="12"/>
  <c r="N41" i="12"/>
  <c r="M41" i="12"/>
  <c r="L41" i="12"/>
  <c r="K41" i="12"/>
  <c r="J41" i="12"/>
  <c r="I41" i="12"/>
  <c r="H41" i="12"/>
  <c r="G41" i="12"/>
  <c r="F41" i="12"/>
  <c r="E41" i="12"/>
  <c r="D41" i="12"/>
  <c r="C41" i="12"/>
  <c r="B41" i="12"/>
  <c r="T40" i="12"/>
  <c r="S40" i="12"/>
  <c r="R40" i="12"/>
  <c r="P40" i="12"/>
  <c r="O40" i="12"/>
  <c r="N40" i="12"/>
  <c r="L40" i="12"/>
  <c r="K40" i="12"/>
  <c r="J40" i="12"/>
  <c r="H40" i="12"/>
  <c r="G40" i="12"/>
  <c r="F40" i="12"/>
  <c r="D40" i="12"/>
  <c r="C40" i="12"/>
  <c r="B40" i="12"/>
  <c r="U23" i="12"/>
  <c r="T23" i="12"/>
  <c r="S23" i="12"/>
  <c r="R23" i="12"/>
  <c r="Q23" i="12"/>
  <c r="P23" i="12"/>
  <c r="O23" i="12"/>
  <c r="N23" i="12"/>
  <c r="M23" i="12"/>
  <c r="L23" i="12"/>
  <c r="K23" i="12"/>
  <c r="J23" i="12"/>
  <c r="I23" i="12"/>
  <c r="H23" i="12"/>
  <c r="G23" i="12"/>
  <c r="F23" i="12"/>
  <c r="E23" i="12"/>
  <c r="D23" i="12"/>
  <c r="C23" i="12"/>
  <c r="B23" i="12"/>
  <c r="T22" i="12"/>
  <c r="S22" i="12"/>
  <c r="R22" i="12"/>
  <c r="P22" i="12"/>
  <c r="O22" i="12"/>
  <c r="N22" i="12"/>
  <c r="L22" i="12"/>
  <c r="K22" i="12"/>
  <c r="J22" i="12"/>
  <c r="H22" i="12"/>
  <c r="G22" i="12"/>
  <c r="F22" i="12"/>
  <c r="D22" i="12"/>
  <c r="C22" i="12"/>
  <c r="B22" i="12"/>
  <c r="U5" i="12"/>
  <c r="T5" i="12"/>
  <c r="S5" i="12"/>
  <c r="R5" i="12"/>
  <c r="Q5" i="12"/>
  <c r="P5" i="12"/>
  <c r="O5" i="12"/>
  <c r="N5" i="12"/>
  <c r="M5" i="12"/>
  <c r="L5" i="12"/>
  <c r="K5" i="12"/>
  <c r="J5" i="12"/>
  <c r="I5" i="12"/>
  <c r="H5" i="12"/>
  <c r="G5" i="12"/>
  <c r="F5" i="12"/>
  <c r="C5" i="12"/>
  <c r="T4" i="12"/>
  <c r="S4" i="12"/>
  <c r="R4" i="12"/>
  <c r="P4" i="12"/>
  <c r="O4" i="12"/>
  <c r="N4" i="12"/>
  <c r="L4" i="12"/>
  <c r="K4" i="12"/>
  <c r="J4" i="12"/>
  <c r="H4" i="12"/>
  <c r="G4" i="12"/>
  <c r="F4" i="12"/>
  <c r="AC19" i="7" l="1"/>
  <c r="AD19" i="5"/>
  <c r="AC19" i="1"/>
  <c r="AE19" i="10"/>
  <c r="AC19" i="4"/>
  <c r="AC19" i="9"/>
  <c r="AE19" i="9"/>
  <c r="AC19" i="8"/>
  <c r="AD19" i="11"/>
  <c r="AE19" i="3"/>
  <c r="AE19" i="11"/>
  <c r="U19" i="6"/>
  <c r="AC19" i="6" s="1"/>
  <c r="AA19" i="7"/>
  <c r="AE19" i="7" s="1"/>
  <c r="U19" i="3"/>
  <c r="AC19" i="3" s="1"/>
  <c r="AA19" i="4"/>
  <c r="AE19" i="4" s="1"/>
  <c r="AG22" i="13"/>
  <c r="W40" i="13"/>
  <c r="X19" i="6"/>
  <c r="AD19" i="6" s="1"/>
  <c r="X19" i="3"/>
  <c r="AD19" i="3" s="1"/>
  <c r="AA40" i="13"/>
  <c r="AC11" i="7"/>
  <c r="AD11" i="7"/>
  <c r="AD11" i="4"/>
  <c r="AI22" i="13"/>
  <c r="AE40" i="13"/>
  <c r="S4" i="13"/>
  <c r="AC17" i="8"/>
  <c r="AE17" i="9"/>
  <c r="AC17" i="5"/>
  <c r="U19" i="11"/>
  <c r="AC19" i="11" s="1"/>
  <c r="AC4" i="13"/>
  <c r="U22" i="13"/>
  <c r="AI40" i="13"/>
  <c r="AD17" i="8"/>
  <c r="AC11" i="1"/>
  <c r="AE22" i="13"/>
  <c r="AA4" i="13"/>
  <c r="S22" i="13"/>
  <c r="AG4" i="13"/>
  <c r="Y22" i="13"/>
  <c r="AD17" i="7"/>
  <c r="AC11" i="10"/>
  <c r="AE11" i="8"/>
  <c r="W4" i="13"/>
  <c r="AE4" i="13"/>
  <c r="AI4" i="13"/>
  <c r="AA22" i="13"/>
  <c r="W22" i="13"/>
  <c r="AK4" i="13"/>
  <c r="AE19" i="6" l="1"/>
</calcChain>
</file>

<file path=xl/connections.xml><?xml version="1.0" encoding="utf-8"?>
<connections xmlns="http://schemas.openxmlformats.org/spreadsheetml/2006/main">
  <connection id="1" sourceFile="C:\Documents and Settings\FCalatayud\Mes documents\Pour Exterieurs\onglet sources.xls" keepAlive="1" name="onglet sources" type="5" refreshedVersion="2" background="1" saveData="1">
    <dbPr connection="Provider=Microsoft.Jet.OLEDB.4.0;User ID=Admin;Data Source=C:\Documents and Settings\FCalatayud\Mes documents\Pour Exterieurs\onglet sources.xls;Mode=Share Deny Write;Extended Properties=&quot;HDR=YES;&quot;;Jet OLEDB:System database=&quot;&quot;;Jet OLEDB:Registry Path=&quot;&quot;;Jet OLEDB:Engine Type=35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" command="'conditions utilisations$'" commandType="3"/>
  </connection>
</connections>
</file>

<file path=xl/sharedStrings.xml><?xml version="1.0" encoding="utf-8"?>
<sst xmlns="http://schemas.openxmlformats.org/spreadsheetml/2006/main" count="1184" uniqueCount="102">
  <si>
    <t>dep</t>
  </si>
  <si>
    <t>nature_taux</t>
  </si>
  <si>
    <t>niveau</t>
  </si>
  <si>
    <t>secteur</t>
  </si>
  <si>
    <t>Tx_scol_2ans</t>
  </si>
  <si>
    <t>PU</t>
  </si>
  <si>
    <t>Tx_scol_3ans</t>
  </si>
  <si>
    <t>Tx_passage_PS_MS</t>
  </si>
  <si>
    <t>Tx_passage_MS_GS</t>
  </si>
  <si>
    <t>Tx_passage_GS_CP</t>
  </si>
  <si>
    <t>Tx_passage_CP_CE1</t>
  </si>
  <si>
    <t>Tx_passage_CE1_CE2</t>
  </si>
  <si>
    <t>Tx_passage_CE2_CM1</t>
  </si>
  <si>
    <t>Tx_passage_CM1_CM2</t>
  </si>
  <si>
    <t>Tx_evol_ULIS</t>
  </si>
  <si>
    <t>Elèves</t>
  </si>
  <si>
    <t>Taux</t>
  </si>
  <si>
    <t>Démo</t>
  </si>
  <si>
    <t>Académie</t>
  </si>
  <si>
    <t>Taux 
de 
scol</t>
  </si>
  <si>
    <t>Taux 
de 
passage</t>
  </si>
  <si>
    <t>Taux 
d'évolut°</t>
  </si>
  <si>
    <t>s-p</t>
  </si>
  <si>
    <t>v-s</t>
  </si>
  <si>
    <t>y-v</t>
  </si>
  <si>
    <t>Total ELEM</t>
  </si>
  <si>
    <t>2ans</t>
  </si>
  <si>
    <t>3ans</t>
  </si>
  <si>
    <t>4ans</t>
  </si>
  <si>
    <t>Total 1D</t>
  </si>
  <si>
    <t>ULIS</t>
  </si>
  <si>
    <t>Total PREELEM</t>
  </si>
  <si>
    <t>CE1</t>
  </si>
  <si>
    <t>CE2</t>
  </si>
  <si>
    <t>CM1</t>
  </si>
  <si>
    <t>CM2</t>
  </si>
  <si>
    <t>CP</t>
  </si>
  <si>
    <t>5anset+</t>
  </si>
  <si>
    <t>PRSC</t>
  </si>
  <si>
    <t>003</t>
  </si>
  <si>
    <t>Allier</t>
  </si>
  <si>
    <t>CLERMONT-FERRAND</t>
  </si>
  <si>
    <t>Cantal</t>
  </si>
  <si>
    <t>015</t>
  </si>
  <si>
    <t>Haute-Loire</t>
  </si>
  <si>
    <t>043</t>
  </si>
  <si>
    <t>Puy-de-Dôme</t>
  </si>
  <si>
    <t>063</t>
  </si>
  <si>
    <t>Secteur public</t>
  </si>
  <si>
    <t>Secteur privé sous contrat</t>
  </si>
  <si>
    <t>Evolution annuelle</t>
  </si>
  <si>
    <t>Prévision</t>
  </si>
  <si>
    <t>Constat</t>
  </si>
  <si>
    <t>Ecart</t>
  </si>
  <si>
    <t>Formation</t>
  </si>
  <si>
    <t>Eff.</t>
  </si>
  <si>
    <t>%</t>
  </si>
  <si>
    <t>2 ans</t>
  </si>
  <si>
    <t>3 ans</t>
  </si>
  <si>
    <t>4 ans</t>
  </si>
  <si>
    <t>5 ans et +</t>
  </si>
  <si>
    <t>Préélémentaire</t>
  </si>
  <si>
    <t>Elémentaire</t>
  </si>
  <si>
    <t>Ulis</t>
  </si>
  <si>
    <t>Total</t>
  </si>
  <si>
    <r>
      <t>1</t>
    </r>
    <r>
      <rPr>
        <b/>
        <vertAlign val="superscript"/>
        <sz val="8"/>
        <rFont val="Marianne"/>
        <family val="3"/>
      </rPr>
      <t>er</t>
    </r>
    <r>
      <rPr>
        <b/>
        <sz val="8"/>
        <rFont val="Marianne"/>
        <family val="3"/>
      </rPr>
      <t xml:space="preserve"> degré Privé sous contrat</t>
    </r>
  </si>
  <si>
    <r>
      <t>1</t>
    </r>
    <r>
      <rPr>
        <b/>
        <vertAlign val="superscript"/>
        <sz val="8"/>
        <rFont val="Marianne"/>
        <family val="3"/>
      </rPr>
      <t>er</t>
    </r>
    <r>
      <rPr>
        <b/>
        <sz val="8"/>
        <rFont val="Marianne"/>
        <family val="3"/>
      </rPr>
      <t xml:space="preserve"> degré Public et Privé sous contrat</t>
    </r>
  </si>
  <si>
    <r>
      <t>1</t>
    </r>
    <r>
      <rPr>
        <b/>
        <vertAlign val="superscript"/>
        <sz val="8"/>
        <rFont val="Marianne"/>
        <family val="3"/>
      </rPr>
      <t>er</t>
    </r>
    <r>
      <rPr>
        <b/>
        <sz val="8"/>
        <rFont val="Marianne"/>
        <family val="3"/>
      </rPr>
      <t xml:space="preserve"> degré Public</t>
    </r>
  </si>
  <si>
    <r>
      <t>1</t>
    </r>
    <r>
      <rPr>
        <b/>
        <vertAlign val="superscript"/>
        <sz val="8"/>
        <rFont val="Marianne"/>
        <family val="3"/>
      </rPr>
      <t>er</t>
    </r>
    <r>
      <rPr>
        <b/>
        <sz val="8"/>
        <rFont val="Marianne"/>
        <family val="3"/>
      </rPr>
      <t xml:space="preserve"> degré Public - Evolutions</t>
    </r>
  </si>
  <si>
    <r>
      <t>1</t>
    </r>
    <r>
      <rPr>
        <b/>
        <vertAlign val="superscript"/>
        <sz val="8"/>
        <rFont val="Marianne"/>
        <family val="3"/>
      </rPr>
      <t>er</t>
    </r>
    <r>
      <rPr>
        <b/>
        <sz val="8"/>
        <rFont val="Marianne"/>
        <family val="3"/>
      </rPr>
      <t xml:space="preserve"> degré Privé sous contrat - Evolutions</t>
    </r>
  </si>
  <si>
    <r>
      <t>1</t>
    </r>
    <r>
      <rPr>
        <b/>
        <vertAlign val="superscript"/>
        <sz val="8"/>
        <rFont val="Marianne"/>
        <family val="3"/>
      </rPr>
      <t>er</t>
    </r>
    <r>
      <rPr>
        <b/>
        <sz val="8"/>
        <rFont val="Marianne"/>
        <family val="3"/>
      </rPr>
      <t xml:space="preserve"> degré Public et Privé sous contrat - Evolutions</t>
    </r>
  </si>
  <si>
    <t>Conditions d'utilisation des données</t>
  </si>
  <si>
    <t xml:space="preserve">Source des données : </t>
  </si>
  <si>
    <t>Rectorat de l'académie de Clermont-Ferrand - SIASEPP-SPS</t>
  </si>
  <si>
    <t>Site :</t>
  </si>
  <si>
    <t>http://www.ac-clermont.fr/etudes-stats/</t>
  </si>
  <si>
    <t>Mention :</t>
  </si>
  <si>
    <t>Pour toutes utilisations de ces données merci de reporter la mention "Source : rectorat de Clermont-Ferrand - Service Statistique Académique"</t>
  </si>
  <si>
    <t xml:space="preserve">Définition des données : </t>
  </si>
  <si>
    <t>Evol</t>
  </si>
  <si>
    <t>Ecarts d'effectifs entre le constat de la rentrée scolaire n et les prévisions pour la rentrée n réalisées à la rentrée n - 1</t>
  </si>
  <si>
    <t>Evolutions d'effectifs entre les constats des rentrées n - 1 et n et les prévisons pour la rentrée n + 1</t>
  </si>
  <si>
    <t>Les feuilles sont :</t>
  </si>
  <si>
    <t>03_PU à Acad_PRSC</t>
  </si>
  <si>
    <t>Prévisions départementales par secteur et synthèses académiques</t>
  </si>
  <si>
    <t>Effectif des élèves du premier degré public et privé sous contrat au constat des rentrées scolaires 2020 à 2024 et prévisions 2025 à 2027</t>
  </si>
  <si>
    <t>2020-2021</t>
  </si>
  <si>
    <t>2021-2022</t>
  </si>
  <si>
    <t>2022-2023</t>
  </si>
  <si>
    <t>2023-2024</t>
  </si>
  <si>
    <t>2024-2025</t>
  </si>
  <si>
    <t>2025-2026</t>
  </si>
  <si>
    <t>2026-2027</t>
  </si>
  <si>
    <t>2027-2028</t>
  </si>
  <si>
    <t>Evolution
R2024-R2025</t>
  </si>
  <si>
    <t>Evolution
R2025-R2026</t>
  </si>
  <si>
    <t>Evolution
R2026-R2027</t>
  </si>
  <si>
    <t>Total PREELEM</t>
  </si>
  <si>
    <t>Total ELEM</t>
  </si>
  <si>
    <t>ULIS</t>
  </si>
  <si>
    <t>Total 1D</t>
  </si>
  <si>
    <r>
      <t>1</t>
    </r>
    <r>
      <rPr>
        <b/>
        <vertAlign val="superscript"/>
        <sz val="8"/>
        <rFont val="Marianne"/>
        <family val="3"/>
      </rPr>
      <t>er</t>
    </r>
    <r>
      <rPr>
        <b/>
        <sz val="8"/>
        <rFont val="Marianne"/>
        <family val="3"/>
      </rPr>
      <t xml:space="preserve"> degré Public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</si>
</sst>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5" x14ac:knownFonts="1">
    <font>
      <sz val="11"/>
      <color rgb="FF000000"/>
      <name val="Calibri"/>
      <family val="2"/>
      <scheme val="minor"/>
    </font>
    <font>
      <b/>
      <sz val="10"/>
      <color indexed="8"/>
      <name val="Marianne"/>
      <family val="3"/>
    </font>
    <font>
      <sz val="10"/>
      <color theme="1"/>
      <name val="Marianne"/>
      <family val="3"/>
    </font>
    <font>
      <u/>
      <sz val="10"/>
      <color theme="10"/>
      <name val="Marianne"/>
      <family val="3"/>
    </font>
    <font>
      <sz val="8"/>
      <color theme="1"/>
      <name val="Marianne"/>
    </font>
    <font>
      <b/>
      <sz val="8"/>
      <color theme="1"/>
      <name val="Marianne"/>
    </font>
    <font>
      <b/>
      <sz val="9"/>
      <color theme="1"/>
      <name val="Marianne"/>
    </font>
    <font>
      <sz val="9"/>
      <color rgb="FF000000"/>
      <name val="Marianne"/>
      <family val="3"/>
    </font>
    <font>
      <b/>
      <sz val="10"/>
      <color rgb="FF000000"/>
      <name val="Marianne"/>
      <family val="3"/>
    </font>
    <font>
      <b/>
      <sz val="9"/>
      <color rgb="FF000000"/>
      <name val="Marianne"/>
      <family val="3"/>
    </font>
    <font>
      <b/>
      <vertAlign val="superscript"/>
      <sz val="8"/>
      <name val="Marianne"/>
      <family val="3"/>
    </font>
    <font>
      <b/>
      <sz val="8"/>
      <name val="Marianne"/>
      <family val="3"/>
    </font>
    <font>
      <b/>
      <sz val="8"/>
      <color theme="1"/>
      <name val="Marianne"/>
      <family val="3"/>
    </font>
    <font>
      <sz val="8"/>
      <color theme="1"/>
      <name val="Marianne"/>
      <family val="3"/>
    </font>
    <font>
      <sz val="10"/>
      <color rgb="FF000000"/>
      <name val="Marianne"/>
      <family val="3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1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0" tint="-0.499984740745262"/>
      </right>
      <top style="thin">
        <color indexed="64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theme="0" tint="-0.499984740745262"/>
      </right>
      <top/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indexed="64"/>
      </bottom>
      <diagonal/>
    </border>
    <border>
      <left style="thin">
        <color theme="0" tint="-0.499984740745262"/>
      </left>
      <right style="thin">
        <color theme="0" tint="-0.24994659260841701"/>
      </right>
      <top style="thin">
        <color theme="0" tint="-0.24994659260841701"/>
      </top>
      <bottom style="thin">
        <color indexed="64"/>
      </bottom>
      <diagonal/>
    </border>
    <border>
      <left style="thin">
        <color theme="0" tint="-0.24994659260841701"/>
      </left>
      <right style="thin">
        <color indexed="64"/>
      </right>
      <top style="thin">
        <color theme="0" tint="-0.24994659260841701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24994659260841701"/>
      </right>
      <top style="thin">
        <color indexed="64"/>
      </top>
      <bottom/>
      <diagonal/>
    </border>
    <border>
      <left style="thin">
        <color theme="0" tint="-0.24994659260841701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theme="0" tint="-0.24994659260841701"/>
      </top>
      <bottom style="thin">
        <color theme="1" tint="0.499984740745262"/>
      </bottom>
      <diagonal/>
    </border>
    <border>
      <left style="thin">
        <color indexed="64"/>
      </left>
      <right style="thin">
        <color theme="0" tint="-0.499984740745262"/>
      </right>
      <top style="thin">
        <color theme="0" tint="-0.24994659260841701"/>
      </top>
      <bottom style="thin">
        <color theme="1" tint="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24994659260841701"/>
      </top>
      <bottom style="thin">
        <color theme="1" tint="0.499984740745262"/>
      </bottom>
      <diagonal/>
    </border>
    <border>
      <left style="thin">
        <color theme="0" tint="-0.499984740745262"/>
      </left>
      <right style="thin">
        <color theme="0" tint="-0.24994659260841701"/>
      </right>
      <top style="thin">
        <color theme="0" tint="-0.24994659260841701"/>
      </top>
      <bottom style="thin">
        <color theme="1" tint="0.499984740745262"/>
      </bottom>
      <diagonal/>
    </border>
    <border>
      <left style="thin">
        <color theme="0" tint="-0.24994659260841701"/>
      </left>
      <right style="thin">
        <color indexed="64"/>
      </right>
      <top style="thin">
        <color theme="0" tint="-0.24994659260841701"/>
      </top>
      <bottom style="thin">
        <color theme="1" tint="0.499984740745262"/>
      </bottom>
      <diagonal/>
    </border>
    <border>
      <left style="thin">
        <color theme="0" tint="-0.499984740745262"/>
      </left>
      <right style="thin">
        <color theme="0" tint="-0.24994659260841701"/>
      </right>
      <top/>
      <bottom style="thin">
        <color indexed="64"/>
      </bottom>
      <diagonal/>
    </border>
    <border>
      <left style="thin">
        <color theme="0" tint="-0.24994659260841701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 tint="-0.499984740745262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24994659260841701"/>
      </right>
      <top style="thin">
        <color indexed="64"/>
      </top>
      <bottom style="thin">
        <color indexed="64"/>
      </bottom>
      <diagonal/>
    </border>
    <border>
      <left style="thin">
        <color theme="0" tint="-0.2499465926084170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24994659260841701"/>
      </right>
      <top style="thin">
        <color indexed="64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indexed="64"/>
      </right>
      <top style="thin">
        <color indexed="64"/>
      </top>
      <bottom style="thin">
        <color theme="0" tint="-0.24994659260841701"/>
      </bottom>
      <diagonal/>
    </border>
    <border>
      <left style="thin">
        <color indexed="64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thin">
        <color theme="1" tint="0.499984740745262"/>
      </right>
      <top/>
      <bottom/>
      <diagonal/>
    </border>
    <border>
      <left style="thin">
        <color theme="1" tint="0.499984740745262"/>
      </left>
      <right style="thin">
        <color indexed="64"/>
      </right>
      <top/>
      <bottom/>
      <diagonal/>
    </border>
    <border>
      <left style="thin">
        <color theme="0" tint="-0.24994659260841701"/>
      </left>
      <right style="thin">
        <color theme="0" tint="-0.499984740745262"/>
      </right>
      <top/>
      <bottom/>
      <diagonal/>
    </border>
    <border>
      <left style="thin">
        <color indexed="64"/>
      </left>
      <right style="thin">
        <color indexed="64"/>
      </right>
      <top style="thin">
        <color theme="0" tint="-0.24994659260841701"/>
      </top>
      <bottom style="thin">
        <color theme="0" tint="-0.499984740745262"/>
      </bottom>
      <diagonal/>
    </border>
    <border>
      <left style="thin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499984740745262"/>
      </bottom>
      <diagonal/>
    </border>
    <border>
      <left style="thin">
        <color theme="0" tint="-0.24994659260841701"/>
      </left>
      <right style="thin">
        <color theme="1" tint="0.499984740745262"/>
      </right>
      <top style="thin">
        <color theme="0" tint="-0.24994659260841701"/>
      </top>
      <bottom style="thin">
        <color theme="0" tint="-0.499984740745262"/>
      </bottom>
      <diagonal/>
    </border>
    <border>
      <left style="thin">
        <color theme="1" tint="0.499984740745262"/>
      </left>
      <right style="thin">
        <color indexed="64"/>
      </right>
      <top style="thin">
        <color theme="0" tint="-0.24994659260841701"/>
      </top>
      <bottom style="thin">
        <color theme="0" tint="-0.499984740745262"/>
      </bottom>
      <diagonal/>
    </border>
    <border>
      <left style="thin">
        <color theme="0" tint="-0.24994659260841701"/>
      </left>
      <right style="thin">
        <color theme="0" tint="-0.499984740745262"/>
      </right>
      <top style="thin">
        <color theme="0" tint="-0.24994659260841701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24994659260841701"/>
      </right>
      <top style="thin">
        <color theme="0" tint="-0.24994659260841701"/>
      </top>
      <bottom style="thin">
        <color theme="0" tint="-0.499984740745262"/>
      </bottom>
      <diagonal/>
    </border>
    <border>
      <left style="thin">
        <color indexed="64"/>
      </left>
      <right style="thin">
        <color theme="0" tint="-0.24994659260841701"/>
      </right>
      <top/>
      <bottom style="thin">
        <color indexed="64"/>
      </bottom>
      <diagonal/>
    </border>
    <border>
      <left style="thin">
        <color theme="0" tint="-0.24994659260841701"/>
      </left>
      <right style="thin">
        <color theme="1" tint="0.499984740745262"/>
      </right>
      <top/>
      <bottom style="thin">
        <color indexed="64"/>
      </bottom>
      <diagonal/>
    </border>
    <border>
      <left style="thin">
        <color theme="1" tint="0.499984740745262"/>
      </left>
      <right style="thin">
        <color indexed="64"/>
      </right>
      <top/>
      <bottom style="thin">
        <color indexed="64"/>
      </bottom>
      <diagonal/>
    </border>
    <border>
      <left style="thin">
        <color theme="0" tint="-0.24994659260841701"/>
      </left>
      <right style="thin">
        <color theme="0" tint="-0.499984740745262"/>
      </right>
      <top/>
      <bottom style="thin">
        <color indexed="64"/>
      </bottom>
      <diagonal/>
    </border>
    <border>
      <left style="thin">
        <color indexed="64"/>
      </left>
      <right style="thin">
        <color theme="0" tint="-0.24994659260841701"/>
      </right>
      <top style="thin">
        <color indexed="64"/>
      </top>
      <bottom style="thin">
        <color indexed="64"/>
      </bottom>
      <diagonal/>
    </border>
    <border>
      <left style="thin">
        <color theme="0" tint="-0.24994659260841701"/>
      </left>
      <right style="thin">
        <color theme="1" tint="0.499984740745262"/>
      </right>
      <top style="thin">
        <color indexed="64"/>
      </top>
      <bottom style="thin">
        <color indexed="64"/>
      </bottom>
      <diagonal/>
    </border>
    <border>
      <left style="thin">
        <color theme="1" tint="0.499984740745262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24994659260841701"/>
      </left>
      <right style="thin">
        <color theme="0" tint="-0.499984740745262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theme="1" tint="0.499984740745262"/>
      </bottom>
      <diagonal/>
    </border>
    <border>
      <left/>
      <right/>
      <top style="thin">
        <color indexed="64"/>
      </top>
      <bottom style="thin">
        <color theme="1" tint="0.499984740745262"/>
      </bottom>
      <diagonal/>
    </border>
    <border>
      <left style="thin">
        <color indexed="64"/>
      </left>
      <right style="thin">
        <color theme="0" tint="-0.499984740745262"/>
      </right>
      <top style="thin">
        <color indexed="64"/>
      </top>
      <bottom style="thin">
        <color theme="1" tint="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indexed="64"/>
      </top>
      <bottom style="thin">
        <color theme="1" tint="0.499984740745262"/>
      </bottom>
      <diagonal/>
    </border>
    <border>
      <left style="thin">
        <color theme="0" tint="-0.499984740745262"/>
      </left>
      <right style="thin">
        <color indexed="64"/>
      </right>
      <top style="thin">
        <color indexed="64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indexed="64"/>
      </right>
      <top style="thin">
        <color indexed="64"/>
      </top>
      <bottom style="thin">
        <color theme="1" tint="0.499984740745262"/>
      </bottom>
      <diagonal/>
    </border>
    <border>
      <left style="thin">
        <color indexed="64"/>
      </left>
      <right style="thin">
        <color theme="0" tint="-0.24994659260841701"/>
      </right>
      <top style="thin">
        <color theme="1" tint="0.499984740745262"/>
      </top>
      <bottom style="thin">
        <color indexed="64"/>
      </bottom>
      <diagonal/>
    </border>
    <border>
      <left style="thin">
        <color theme="0" tint="-0.24994659260841701"/>
      </left>
      <right style="thin">
        <color theme="1" tint="0.499984740745262"/>
      </right>
      <top style="thin">
        <color theme="1" tint="0.499984740745262"/>
      </top>
      <bottom style="thin">
        <color indexed="64"/>
      </bottom>
      <diagonal/>
    </border>
    <border>
      <left style="thin">
        <color theme="1" tint="0.499984740745262"/>
      </left>
      <right style="thin">
        <color indexed="64"/>
      </right>
      <top style="thin">
        <color theme="1" tint="0.499984740745262"/>
      </top>
      <bottom style="thin">
        <color indexed="64"/>
      </bottom>
      <diagonal/>
    </border>
    <border>
      <left style="thin">
        <color theme="0" tint="-0.24994659260841701"/>
      </left>
      <right style="thin">
        <color theme="0" tint="-0.499984740745262"/>
      </right>
      <top style="thin">
        <color theme="1" tint="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24994659260841701"/>
      </right>
      <top style="thin">
        <color theme="1" tint="0.499984740745262"/>
      </top>
      <bottom style="thin">
        <color indexed="64"/>
      </bottom>
      <diagonal/>
    </border>
    <border>
      <left style="thin">
        <color indexed="64"/>
      </left>
      <right style="thin">
        <color theme="0" tint="-0.24994659260841701"/>
      </right>
      <top style="thin">
        <color indexed="64"/>
      </top>
      <bottom/>
      <diagonal/>
    </border>
    <border>
      <left style="thin">
        <color theme="0" tint="-0.24994659260841701"/>
      </left>
      <right style="thin">
        <color theme="1" tint="0.499984740745262"/>
      </right>
      <top style="thin">
        <color indexed="64"/>
      </top>
      <bottom/>
      <diagonal/>
    </border>
    <border>
      <left style="thin">
        <color theme="1" tint="0.499984740745262"/>
      </left>
      <right style="thin">
        <color indexed="64"/>
      </right>
      <top style="thin">
        <color indexed="64"/>
      </top>
      <bottom/>
      <diagonal/>
    </border>
    <border>
      <left style="thin">
        <color theme="0" tint="-0.24994659260841701"/>
      </left>
      <right style="thin">
        <color theme="0" tint="-0.499984740745262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 style="dotted">
        <color indexed="64"/>
      </top>
      <bottom/>
      <diagonal/>
    </border>
    <border>
      <left/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double">
        <color indexed="64"/>
      </right>
      <top style="dotted">
        <color indexed="64"/>
      </top>
      <bottom/>
      <diagonal/>
    </border>
    <border>
      <left style="double">
        <color indexed="64"/>
      </left>
      <right style="thin">
        <color indexed="64"/>
      </right>
      <top style="dotted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tted">
        <color indexed="64"/>
      </left>
      <right style="dotted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tted">
        <color indexed="64"/>
      </top>
      <bottom/>
      <diagonal/>
    </border>
    <border>
      <left style="thin">
        <color indexed="64"/>
      </left>
      <right style="dotted">
        <color indexed="64"/>
      </right>
      <top style="double">
        <color indexed="64"/>
      </top>
      <bottom style="double">
        <color indexed="64"/>
      </bottom>
      <diagonal/>
    </border>
    <border>
      <left style="dotted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dotted">
        <color indexed="64"/>
      </right>
      <top style="double">
        <color indexed="64"/>
      </top>
      <bottom style="double">
        <color indexed="64"/>
      </bottom>
      <diagonal/>
    </border>
    <border>
      <left style="dotted">
        <color indexed="64"/>
      </left>
      <right/>
      <top style="double">
        <color indexed="64"/>
      </top>
      <bottom style="double">
        <color indexed="64"/>
      </bottom>
      <diagonal/>
    </border>
    <border>
      <left style="dotted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indexed="64"/>
      </right>
      <top/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double">
        <color indexed="64"/>
      </right>
      <top/>
      <bottom style="dotted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/>
      <top style="dott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thin">
        <color indexed="64"/>
      </right>
      <top/>
      <bottom style="double">
        <color indexed="64"/>
      </bottom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 style="double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/>
      <right style="dotted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</borders>
  <cellStyleXfs count="1">
    <xf numFmtId="0" fontId="0" fillId="0" borderId="0"/>
  </cellStyleXfs>
  <cellXfs count="23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3" fontId="4" fillId="0" borderId="10" xfId="0" applyNumberFormat="1" applyFont="1" applyBorder="1" applyAlignment="1">
      <alignment vertical="center"/>
    </xf>
    <xf numFmtId="3" fontId="4" fillId="0" borderId="34" xfId="0" applyNumberFormat="1" applyFont="1" applyBorder="1" applyAlignment="1">
      <alignment vertical="center"/>
    </xf>
    <xf numFmtId="3" fontId="4" fillId="0" borderId="35" xfId="0" applyNumberFormat="1" applyFont="1" applyBorder="1" applyAlignment="1">
      <alignment vertical="center"/>
    </xf>
    <xf numFmtId="3" fontId="4" fillId="0" borderId="36" xfId="0" applyNumberFormat="1" applyFont="1" applyBorder="1" applyAlignment="1">
      <alignment vertical="center"/>
    </xf>
    <xf numFmtId="164" fontId="4" fillId="0" borderId="37" xfId="0" applyNumberFormat="1" applyFont="1" applyBorder="1" applyAlignment="1">
      <alignment vertical="center"/>
    </xf>
    <xf numFmtId="3" fontId="4" fillId="0" borderId="14" xfId="0" applyNumberFormat="1" applyFont="1" applyBorder="1" applyAlignment="1">
      <alignment vertical="center"/>
    </xf>
    <xf numFmtId="0" fontId="5" fillId="0" borderId="38" xfId="0" applyFont="1" applyBorder="1" applyAlignment="1">
      <alignment vertical="center"/>
    </xf>
    <xf numFmtId="3" fontId="5" fillId="0" borderId="39" xfId="0" applyNumberFormat="1" applyFont="1" applyBorder="1" applyAlignment="1">
      <alignment vertical="center"/>
    </xf>
    <xf numFmtId="3" fontId="5" fillId="0" borderId="40" xfId="0" applyNumberFormat="1" applyFont="1" applyBorder="1" applyAlignment="1">
      <alignment vertical="center"/>
    </xf>
    <xf numFmtId="3" fontId="5" fillId="0" borderId="41" xfId="0" applyNumberFormat="1" applyFont="1" applyBorder="1" applyAlignment="1">
      <alignment vertical="center"/>
    </xf>
    <xf numFmtId="0" fontId="5" fillId="0" borderId="39" xfId="0" applyFont="1" applyBorder="1" applyAlignment="1">
      <alignment vertical="center"/>
    </xf>
    <xf numFmtId="164" fontId="5" fillId="0" borderId="42" xfId="0" applyNumberFormat="1" applyFont="1" applyBorder="1" applyAlignment="1">
      <alignment vertical="center"/>
    </xf>
    <xf numFmtId="0" fontId="5" fillId="0" borderId="43" xfId="0" applyFont="1" applyBorder="1" applyAlignment="1">
      <alignment vertical="center"/>
    </xf>
    <xf numFmtId="3" fontId="5" fillId="0" borderId="43" xfId="0" applyNumberFormat="1" applyFont="1" applyBorder="1" applyAlignment="1">
      <alignment vertical="center"/>
    </xf>
    <xf numFmtId="3" fontId="4" fillId="0" borderId="44" xfId="0" applyNumberFormat="1" applyFont="1" applyBorder="1" applyAlignment="1">
      <alignment horizontal="right" vertical="center"/>
    </xf>
    <xf numFmtId="3" fontId="4" fillId="0" borderId="45" xfId="0" applyNumberFormat="1" applyFont="1" applyBorder="1" applyAlignment="1">
      <alignment horizontal="right" vertical="center"/>
    </xf>
    <xf numFmtId="3" fontId="4" fillId="0" borderId="46" xfId="0" applyNumberFormat="1" applyFont="1" applyBorder="1" applyAlignment="1">
      <alignment horizontal="right" vertical="center"/>
    </xf>
    <xf numFmtId="164" fontId="4" fillId="0" borderId="47" xfId="0" applyNumberFormat="1" applyFont="1" applyBorder="1" applyAlignment="1">
      <alignment horizontal="right" vertical="center"/>
    </xf>
    <xf numFmtId="3" fontId="4" fillId="0" borderId="21" xfId="0" applyNumberFormat="1" applyFont="1" applyBorder="1" applyAlignment="1">
      <alignment horizontal="right" vertical="center"/>
    </xf>
    <xf numFmtId="0" fontId="5" fillId="0" borderId="23" xfId="0" applyFont="1" applyBorder="1" applyAlignment="1">
      <alignment vertical="center"/>
    </xf>
    <xf numFmtId="3" fontId="5" fillId="0" borderId="48" xfId="0" applyNumberFormat="1" applyFont="1" applyBorder="1" applyAlignment="1">
      <alignment vertical="center"/>
    </xf>
    <xf numFmtId="3" fontId="5" fillId="0" borderId="49" xfId="0" applyNumberFormat="1" applyFont="1" applyBorder="1" applyAlignment="1">
      <alignment vertical="center"/>
    </xf>
    <xf numFmtId="3" fontId="5" fillId="0" borderId="50" xfId="0" applyNumberFormat="1" applyFont="1" applyBorder="1" applyAlignment="1">
      <alignment vertical="center"/>
    </xf>
    <xf numFmtId="164" fontId="5" fillId="0" borderId="51" xfId="0" applyNumberFormat="1" applyFont="1" applyBorder="1" applyAlignment="1">
      <alignment vertical="center"/>
    </xf>
    <xf numFmtId="3" fontId="5" fillId="0" borderId="26" xfId="0" applyNumberFormat="1" applyFont="1" applyBorder="1" applyAlignment="1">
      <alignment vertical="center"/>
    </xf>
    <xf numFmtId="164" fontId="4" fillId="0" borderId="0" xfId="0" applyNumberFormat="1" applyFont="1" applyAlignment="1">
      <alignment vertical="center"/>
    </xf>
    <xf numFmtId="0" fontId="5" fillId="0" borderId="1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57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58" xfId="0" applyFont="1" applyBorder="1" applyAlignment="1">
      <alignment horizontal="center" vertical="center"/>
    </xf>
    <xf numFmtId="0" fontId="4" fillId="0" borderId="59" xfId="0" applyFont="1" applyBorder="1" applyAlignment="1">
      <alignment horizontal="center" vertical="center"/>
    </xf>
    <xf numFmtId="0" fontId="4" fillId="0" borderId="60" xfId="0" applyFont="1" applyBorder="1" applyAlignment="1">
      <alignment horizontal="center" vertical="center"/>
    </xf>
    <xf numFmtId="164" fontId="4" fillId="0" borderId="61" xfId="0" applyNumberFormat="1" applyFont="1" applyBorder="1" applyAlignment="1">
      <alignment horizontal="center" vertical="center"/>
    </xf>
    <xf numFmtId="0" fontId="4" fillId="0" borderId="62" xfId="0" applyFont="1" applyBorder="1" applyAlignment="1">
      <alignment horizontal="center" vertical="center"/>
    </xf>
    <xf numFmtId="164" fontId="4" fillId="0" borderId="59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3" fontId="4" fillId="0" borderId="63" xfId="0" applyNumberFormat="1" applyFont="1" applyBorder="1" applyAlignment="1">
      <alignment vertical="center"/>
    </xf>
    <xf numFmtId="3" fontId="4" fillId="0" borderId="64" xfId="0" applyNumberFormat="1" applyFont="1" applyBorder="1" applyAlignment="1">
      <alignment vertical="center"/>
    </xf>
    <xf numFmtId="3" fontId="4" fillId="0" borderId="65" xfId="0" applyNumberFormat="1" applyFont="1" applyBorder="1" applyAlignment="1">
      <alignment vertical="center"/>
    </xf>
    <xf numFmtId="164" fontId="4" fillId="0" borderId="66" xfId="0" applyNumberFormat="1" applyFont="1" applyBorder="1" applyAlignment="1">
      <alignment vertical="center"/>
    </xf>
    <xf numFmtId="2" fontId="7" fillId="3" borderId="67" xfId="0" applyNumberFormat="1" applyFont="1" applyFill="1" applyBorder="1" applyAlignment="1">
      <alignment vertical="center"/>
    </xf>
    <xf numFmtId="3" fontId="7" fillId="3" borderId="68" xfId="0" applyNumberFormat="1" applyFont="1" applyFill="1" applyBorder="1" applyAlignment="1">
      <alignment vertical="center"/>
    </xf>
    <xf numFmtId="2" fontId="7" fillId="3" borderId="69" xfId="0" applyNumberFormat="1" applyFont="1" applyFill="1" applyBorder="1" applyAlignment="1">
      <alignment vertical="center"/>
    </xf>
    <xf numFmtId="3" fontId="7" fillId="3" borderId="70" xfId="0" applyNumberFormat="1" applyFont="1" applyFill="1" applyBorder="1" applyAlignment="1">
      <alignment vertical="center"/>
    </xf>
    <xf numFmtId="0" fontId="8" fillId="2" borderId="0" xfId="0" applyFont="1" applyFill="1"/>
    <xf numFmtId="0" fontId="8" fillId="2" borderId="0" xfId="0" applyFont="1" applyFill="1" applyProtection="1">
      <protection locked="0"/>
    </xf>
    <xf numFmtId="0" fontId="7" fillId="2" borderId="71" xfId="0" applyFont="1" applyFill="1" applyBorder="1" applyAlignment="1">
      <alignment horizontal="center"/>
    </xf>
    <xf numFmtId="0" fontId="7" fillId="2" borderId="72" xfId="0" applyFont="1" applyFill="1" applyBorder="1" applyAlignment="1">
      <alignment horizontal="center"/>
    </xf>
    <xf numFmtId="0" fontId="7" fillId="2" borderId="73" xfId="0" applyFont="1" applyFill="1" applyBorder="1" applyAlignment="1">
      <alignment horizontal="center" vertical="center"/>
    </xf>
    <xf numFmtId="0" fontId="7" fillId="2" borderId="72" xfId="0" applyFont="1" applyFill="1" applyBorder="1" applyAlignment="1">
      <alignment horizontal="center" vertical="center"/>
    </xf>
    <xf numFmtId="0" fontId="7" fillId="2" borderId="74" xfId="0" applyFont="1" applyFill="1" applyBorder="1" applyAlignment="1">
      <alignment horizontal="center" vertical="center"/>
    </xf>
    <xf numFmtId="0" fontId="7" fillId="2" borderId="75" xfId="0" applyFont="1" applyFill="1" applyBorder="1" applyAlignment="1">
      <alignment horizontal="center" vertical="center"/>
    </xf>
    <xf numFmtId="0" fontId="7" fillId="2" borderId="71" xfId="0" applyFont="1" applyFill="1" applyBorder="1" applyAlignment="1">
      <alignment horizontal="center" vertical="center"/>
    </xf>
    <xf numFmtId="0" fontId="7" fillId="2" borderId="76" xfId="0" applyFont="1" applyFill="1" applyBorder="1" applyAlignment="1">
      <alignment horizontal="centerContinuous"/>
    </xf>
    <xf numFmtId="3" fontId="7" fillId="3" borderId="77" xfId="0" applyNumberFormat="1" applyFont="1" applyFill="1" applyBorder="1" applyAlignment="1">
      <alignment vertical="center"/>
    </xf>
    <xf numFmtId="0" fontId="7" fillId="2" borderId="0" xfId="0" applyFont="1" applyFill="1"/>
    <xf numFmtId="0" fontId="7" fillId="2" borderId="5" xfId="0" applyFont="1" applyFill="1" applyBorder="1"/>
    <xf numFmtId="0" fontId="7" fillId="2" borderId="2" xfId="0" applyFont="1" applyFill="1" applyBorder="1"/>
    <xf numFmtId="0" fontId="7" fillId="2" borderId="78" xfId="0" applyFont="1" applyFill="1" applyBorder="1"/>
    <xf numFmtId="0" fontId="7" fillId="2" borderId="2" xfId="0" applyFont="1" applyFill="1" applyBorder="1" applyAlignment="1">
      <alignment horizontal="center"/>
    </xf>
    <xf numFmtId="0" fontId="7" fillId="2" borderId="79" xfId="0" applyFont="1" applyFill="1" applyBorder="1" applyAlignment="1">
      <alignment horizontal="center"/>
    </xf>
    <xf numFmtId="0" fontId="7" fillId="2" borderId="78" xfId="0" applyFont="1" applyFill="1" applyBorder="1" applyAlignment="1">
      <alignment horizontal="center"/>
    </xf>
    <xf numFmtId="0" fontId="7" fillId="2" borderId="80" xfId="0" applyFont="1" applyFill="1" applyBorder="1" applyAlignment="1">
      <alignment horizontal="center"/>
    </xf>
    <xf numFmtId="0" fontId="9" fillId="2" borderId="81" xfId="0" applyFont="1" applyFill="1" applyBorder="1" applyAlignment="1">
      <alignment vertical="center"/>
    </xf>
    <xf numFmtId="0" fontId="7" fillId="2" borderId="72" xfId="0" applyFont="1" applyFill="1" applyBorder="1" applyAlignment="1">
      <alignment vertical="center"/>
    </xf>
    <xf numFmtId="3" fontId="7" fillId="3" borderId="82" xfId="0" applyNumberFormat="1" applyFont="1" applyFill="1" applyBorder="1" applyAlignment="1">
      <alignment vertical="center"/>
    </xf>
    <xf numFmtId="3" fontId="7" fillId="2" borderId="83" xfId="0" applyNumberFormat="1" applyFont="1" applyFill="1" applyBorder="1" applyAlignment="1">
      <alignment vertical="center"/>
    </xf>
    <xf numFmtId="3" fontId="9" fillId="2" borderId="81" xfId="0" applyNumberFormat="1" applyFont="1" applyFill="1" applyBorder="1" applyAlignment="1">
      <alignment vertical="center"/>
    </xf>
    <xf numFmtId="0" fontId="7" fillId="2" borderId="84" xfId="0" applyFont="1" applyFill="1" applyBorder="1" applyAlignment="1">
      <alignment vertical="center"/>
    </xf>
    <xf numFmtId="3" fontId="7" fillId="2" borderId="85" xfId="0" applyNumberFormat="1" applyFont="1" applyFill="1" applyBorder="1" applyAlignment="1">
      <alignment vertical="center"/>
    </xf>
    <xf numFmtId="0" fontId="7" fillId="2" borderId="86" xfId="0" applyFont="1" applyFill="1" applyBorder="1" applyAlignment="1">
      <alignment vertical="center"/>
    </xf>
    <xf numFmtId="0" fontId="7" fillId="2" borderId="87" xfId="0" applyFont="1" applyFill="1" applyBorder="1" applyAlignment="1">
      <alignment vertical="center"/>
    </xf>
    <xf numFmtId="3" fontId="9" fillId="2" borderId="88" xfId="0" applyNumberFormat="1" applyFont="1" applyFill="1" applyBorder="1" applyAlignment="1">
      <alignment vertical="center"/>
    </xf>
    <xf numFmtId="3" fontId="9" fillId="2" borderId="74" xfId="0" applyNumberFormat="1" applyFont="1" applyFill="1" applyBorder="1" applyAlignment="1">
      <alignment vertical="center"/>
    </xf>
    <xf numFmtId="3" fontId="9" fillId="2" borderId="89" xfId="0" applyNumberFormat="1" applyFont="1" applyFill="1" applyBorder="1" applyAlignment="1">
      <alignment vertical="center"/>
    </xf>
    <xf numFmtId="2" fontId="7" fillId="2" borderId="90" xfId="0" applyNumberFormat="1" applyFont="1" applyFill="1" applyBorder="1" applyAlignment="1" applyProtection="1">
      <alignment vertical="center" wrapText="1"/>
      <protection locked="0"/>
    </xf>
    <xf numFmtId="0" fontId="7" fillId="3" borderId="91" xfId="0" applyFont="1" applyFill="1" applyBorder="1" applyAlignment="1">
      <alignment vertical="center"/>
    </xf>
    <xf numFmtId="49" fontId="9" fillId="2" borderId="0" xfId="0" applyNumberFormat="1" applyFont="1" applyFill="1"/>
    <xf numFmtId="0" fontId="9" fillId="2" borderId="0" xfId="0" applyFont="1" applyFill="1"/>
    <xf numFmtId="2" fontId="7" fillId="2" borderId="92" xfId="0" applyNumberFormat="1" applyFont="1" applyFill="1" applyBorder="1" applyAlignment="1">
      <alignment vertical="center"/>
    </xf>
    <xf numFmtId="2" fontId="7" fillId="2" borderId="93" xfId="0" applyNumberFormat="1" applyFont="1" applyFill="1" applyBorder="1" applyAlignment="1">
      <alignment vertical="center"/>
    </xf>
    <xf numFmtId="2" fontId="7" fillId="2" borderId="94" xfId="0" applyNumberFormat="1" applyFont="1" applyFill="1" applyBorder="1" applyAlignment="1">
      <alignment vertical="center"/>
    </xf>
    <xf numFmtId="2" fontId="7" fillId="2" borderId="95" xfId="0" applyNumberFormat="1" applyFont="1" applyFill="1" applyBorder="1" applyAlignment="1">
      <alignment vertical="center"/>
    </xf>
    <xf numFmtId="2" fontId="7" fillId="2" borderId="96" xfId="0" applyNumberFormat="1" applyFont="1" applyFill="1" applyBorder="1" applyAlignment="1">
      <alignment vertical="center"/>
    </xf>
    <xf numFmtId="2" fontId="7" fillId="2" borderId="97" xfId="0" applyNumberFormat="1" applyFont="1" applyFill="1" applyBorder="1" applyAlignment="1">
      <alignment vertical="center"/>
    </xf>
    <xf numFmtId="2" fontId="7" fillId="2" borderId="0" xfId="0" applyNumberFormat="1" applyFont="1" applyFill="1" applyAlignment="1">
      <alignment vertical="center"/>
    </xf>
    <xf numFmtId="0" fontId="7" fillId="3" borderId="0" xfId="0" applyFont="1" applyFill="1" applyAlignment="1">
      <alignment vertical="center"/>
    </xf>
    <xf numFmtId="2" fontId="7" fillId="2" borderId="76" xfId="0" applyNumberFormat="1" applyFont="1" applyFill="1" applyBorder="1" applyAlignment="1">
      <alignment vertical="center"/>
    </xf>
    <xf numFmtId="2" fontId="7" fillId="2" borderId="98" xfId="0" applyNumberFormat="1" applyFont="1" applyFill="1" applyBorder="1" applyAlignment="1">
      <alignment vertical="center"/>
    </xf>
    <xf numFmtId="2" fontId="7" fillId="2" borderId="71" xfId="0" applyNumberFormat="1" applyFont="1" applyFill="1" applyBorder="1" applyAlignment="1">
      <alignment vertical="center"/>
    </xf>
    <xf numFmtId="2" fontId="7" fillId="2" borderId="72" xfId="0" applyNumberFormat="1" applyFont="1" applyFill="1" applyBorder="1" applyAlignment="1">
      <alignment vertical="center"/>
    </xf>
    <xf numFmtId="2" fontId="7" fillId="2" borderId="75" xfId="0" applyNumberFormat="1" applyFont="1" applyFill="1" applyBorder="1" applyAlignment="1">
      <alignment vertical="center"/>
    </xf>
    <xf numFmtId="3" fontId="7" fillId="3" borderId="99" xfId="0" applyNumberFormat="1" applyFont="1" applyFill="1" applyBorder="1" applyAlignment="1">
      <alignment vertical="center"/>
    </xf>
    <xf numFmtId="3" fontId="7" fillId="3" borderId="91" xfId="0" applyNumberFormat="1" applyFont="1" applyFill="1" applyBorder="1" applyAlignment="1">
      <alignment vertical="center"/>
    </xf>
    <xf numFmtId="2" fontId="7" fillId="3" borderId="100" xfId="0" applyNumberFormat="1" applyFont="1" applyFill="1" applyBorder="1" applyAlignment="1">
      <alignment vertical="center"/>
    </xf>
    <xf numFmtId="3" fontId="7" fillId="3" borderId="101" xfId="0" applyNumberFormat="1" applyFont="1" applyFill="1" applyBorder="1" applyAlignment="1">
      <alignment vertical="center"/>
    </xf>
    <xf numFmtId="2" fontId="7" fillId="3" borderId="102" xfId="0" applyNumberFormat="1" applyFont="1" applyFill="1" applyBorder="1" applyAlignment="1">
      <alignment vertical="center"/>
    </xf>
    <xf numFmtId="3" fontId="7" fillId="3" borderId="110" xfId="0" applyNumberFormat="1" applyFont="1" applyFill="1" applyBorder="1" applyAlignment="1">
      <alignment vertical="center"/>
    </xf>
    <xf numFmtId="3" fontId="7" fillId="3" borderId="79" xfId="0" applyNumberFormat="1" applyFont="1" applyFill="1" applyBorder="1" applyAlignment="1">
      <alignment vertical="center"/>
    </xf>
    <xf numFmtId="3" fontId="7" fillId="3" borderId="112" xfId="0" applyNumberFormat="1" applyFont="1" applyFill="1" applyBorder="1" applyAlignment="1">
      <alignment vertical="center"/>
    </xf>
    <xf numFmtId="0" fontId="7" fillId="4" borderId="23" xfId="0" applyFont="1" applyFill="1" applyBorder="1" applyAlignment="1">
      <alignment vertical="center"/>
    </xf>
    <xf numFmtId="0" fontId="7" fillId="4" borderId="29" xfId="0" applyFont="1" applyFill="1" applyBorder="1" applyAlignment="1">
      <alignment vertical="center"/>
    </xf>
    <xf numFmtId="0" fontId="7" fillId="3" borderId="113" xfId="0" applyFont="1" applyFill="1" applyBorder="1" applyAlignment="1">
      <alignment vertical="center"/>
    </xf>
    <xf numFmtId="0" fontId="7" fillId="3" borderId="67" xfId="0" applyFont="1" applyFill="1" applyBorder="1" applyAlignment="1">
      <alignment vertical="center"/>
    </xf>
    <xf numFmtId="0" fontId="7" fillId="2" borderId="0" xfId="0" applyFont="1" applyFill="1" applyAlignment="1">
      <alignment horizontal="center"/>
    </xf>
    <xf numFmtId="0" fontId="7" fillId="3" borderId="114" xfId="0" applyFont="1" applyFill="1" applyBorder="1" applyAlignment="1">
      <alignment vertical="center"/>
    </xf>
    <xf numFmtId="0" fontId="7" fillId="3" borderId="100" xfId="0" applyFont="1" applyFill="1" applyBorder="1" applyAlignment="1">
      <alignment vertical="center"/>
    </xf>
    <xf numFmtId="2" fontId="7" fillId="3" borderId="115" xfId="0" applyNumberFormat="1" applyFont="1" applyFill="1" applyBorder="1" applyAlignment="1">
      <alignment vertical="center"/>
    </xf>
    <xf numFmtId="0" fontId="7" fillId="3" borderId="116" xfId="0" applyFont="1" applyFill="1" applyBorder="1" applyAlignment="1">
      <alignment vertical="center"/>
    </xf>
    <xf numFmtId="2" fontId="7" fillId="3" borderId="117" xfId="0" applyNumberFormat="1" applyFont="1" applyFill="1" applyBorder="1" applyAlignment="1">
      <alignment vertical="center"/>
    </xf>
    <xf numFmtId="0" fontId="9" fillId="3" borderId="81" xfId="0" applyFont="1" applyFill="1" applyBorder="1" applyAlignment="1">
      <alignment vertical="center"/>
    </xf>
    <xf numFmtId="0" fontId="7" fillId="3" borderId="72" xfId="0" applyFont="1" applyFill="1" applyBorder="1" applyAlignment="1">
      <alignment vertical="center"/>
    </xf>
    <xf numFmtId="3" fontId="7" fillId="3" borderId="83" xfId="0" applyNumberFormat="1" applyFont="1" applyFill="1" applyBorder="1" applyAlignment="1">
      <alignment vertical="center"/>
    </xf>
    <xf numFmtId="3" fontId="9" fillId="3" borderId="81" xfId="0" applyNumberFormat="1" applyFont="1" applyFill="1" applyBorder="1" applyAlignment="1">
      <alignment vertical="center"/>
    </xf>
    <xf numFmtId="0" fontId="7" fillId="3" borderId="84" xfId="0" applyFont="1" applyFill="1" applyBorder="1" applyAlignment="1">
      <alignment vertical="center"/>
    </xf>
    <xf numFmtId="0" fontId="7" fillId="3" borderId="23" xfId="0" applyFont="1" applyFill="1" applyBorder="1" applyAlignment="1">
      <alignment vertical="center"/>
    </xf>
    <xf numFmtId="3" fontId="7" fillId="3" borderId="85" xfId="0" applyNumberFormat="1" applyFont="1" applyFill="1" applyBorder="1" applyAlignment="1">
      <alignment vertical="center"/>
    </xf>
    <xf numFmtId="0" fontId="7" fillId="3" borderId="86" xfId="0" applyFont="1" applyFill="1" applyBorder="1" applyAlignment="1">
      <alignment vertical="center"/>
    </xf>
    <xf numFmtId="0" fontId="7" fillId="3" borderId="87" xfId="0" applyFont="1" applyFill="1" applyBorder="1" applyAlignment="1">
      <alignment vertical="center"/>
    </xf>
    <xf numFmtId="3" fontId="9" fillId="3" borderId="88" xfId="0" applyNumberFormat="1" applyFont="1" applyFill="1" applyBorder="1" applyAlignment="1">
      <alignment vertical="center"/>
    </xf>
    <xf numFmtId="3" fontId="9" fillId="3" borderId="74" xfId="0" applyNumberFormat="1" applyFont="1" applyFill="1" applyBorder="1" applyAlignment="1">
      <alignment vertical="center"/>
    </xf>
    <xf numFmtId="3" fontId="9" fillId="3" borderId="89" xfId="0" applyNumberFormat="1" applyFont="1" applyFill="1" applyBorder="1" applyAlignment="1">
      <alignment vertical="center"/>
    </xf>
    <xf numFmtId="0" fontId="7" fillId="4" borderId="91" xfId="0" applyFont="1" applyFill="1" applyBorder="1" applyAlignment="1">
      <alignment vertical="center"/>
    </xf>
    <xf numFmtId="0" fontId="7" fillId="4" borderId="0" xfId="0" applyFont="1" applyFill="1" applyAlignment="1">
      <alignment vertical="center"/>
    </xf>
    <xf numFmtId="3" fontId="7" fillId="4" borderId="99" xfId="0" applyNumberFormat="1" applyFont="1" applyFill="1" applyBorder="1" applyAlignment="1">
      <alignment vertical="center"/>
    </xf>
    <xf numFmtId="3" fontId="7" fillId="4" borderId="91" xfId="0" applyNumberFormat="1" applyFont="1" applyFill="1" applyBorder="1" applyAlignment="1">
      <alignment vertical="center"/>
    </xf>
    <xf numFmtId="0" fontId="7" fillId="3" borderId="29" xfId="0" applyFont="1" applyFill="1" applyBorder="1" applyAlignment="1">
      <alignment vertical="center"/>
    </xf>
    <xf numFmtId="0" fontId="7" fillId="4" borderId="100" xfId="0" applyFont="1" applyFill="1" applyBorder="1" applyAlignment="1">
      <alignment vertical="center"/>
    </xf>
    <xf numFmtId="2" fontId="7" fillId="4" borderId="100" xfId="0" applyNumberFormat="1" applyFont="1" applyFill="1" applyBorder="1" applyAlignment="1">
      <alignment vertical="center"/>
    </xf>
    <xf numFmtId="3" fontId="7" fillId="4" borderId="101" xfId="0" applyNumberFormat="1" applyFont="1" applyFill="1" applyBorder="1" applyAlignment="1">
      <alignment vertical="center"/>
    </xf>
    <xf numFmtId="0" fontId="7" fillId="4" borderId="116" xfId="0" applyFont="1" applyFill="1" applyBorder="1" applyAlignment="1">
      <alignment vertical="center"/>
    </xf>
    <xf numFmtId="2" fontId="7" fillId="4" borderId="102" xfId="0" applyNumberFormat="1" applyFont="1" applyFill="1" applyBorder="1" applyAlignment="1">
      <alignment vertical="center"/>
    </xf>
    <xf numFmtId="3" fontId="7" fillId="4" borderId="110" xfId="0" applyNumberFormat="1" applyFont="1" applyFill="1" applyBorder="1" applyAlignment="1">
      <alignment vertical="center"/>
    </xf>
    <xf numFmtId="3" fontId="7" fillId="4" borderId="79" xfId="0" applyNumberFormat="1" applyFont="1" applyFill="1" applyBorder="1" applyAlignment="1">
      <alignment vertical="center"/>
    </xf>
    <xf numFmtId="3" fontId="7" fillId="4" borderId="112" xfId="0" applyNumberFormat="1" applyFont="1" applyFill="1" applyBorder="1" applyAlignment="1">
      <alignment vertical="center"/>
    </xf>
    <xf numFmtId="0" fontId="9" fillId="4" borderId="81" xfId="0" applyFont="1" applyFill="1" applyBorder="1" applyAlignment="1">
      <alignment vertical="center"/>
    </xf>
    <xf numFmtId="0" fontId="7" fillId="4" borderId="72" xfId="0" applyFont="1" applyFill="1" applyBorder="1" applyAlignment="1">
      <alignment vertical="center"/>
    </xf>
    <xf numFmtId="0" fontId="7" fillId="3" borderId="118" xfId="0" applyFont="1" applyFill="1" applyBorder="1" applyAlignment="1">
      <alignment vertical="center"/>
    </xf>
    <xf numFmtId="3" fontId="7" fillId="4" borderId="83" xfId="0" applyNumberFormat="1" applyFont="1" applyFill="1" applyBorder="1" applyAlignment="1">
      <alignment vertical="center"/>
    </xf>
    <xf numFmtId="3" fontId="9" fillId="4" borderId="81" xfId="0" applyNumberFormat="1" applyFont="1" applyFill="1" applyBorder="1" applyAlignment="1">
      <alignment vertical="center"/>
    </xf>
    <xf numFmtId="0" fontId="7" fillId="4" borderId="84" xfId="0" applyFont="1" applyFill="1" applyBorder="1" applyAlignment="1">
      <alignment vertical="center"/>
    </xf>
    <xf numFmtId="3" fontId="7" fillId="4" borderId="85" xfId="0" applyNumberFormat="1" applyFont="1" applyFill="1" applyBorder="1" applyAlignment="1">
      <alignment vertical="center"/>
    </xf>
    <xf numFmtId="0" fontId="7" fillId="4" borderId="86" xfId="0" applyFont="1" applyFill="1" applyBorder="1" applyAlignment="1">
      <alignment vertical="center"/>
    </xf>
    <xf numFmtId="0" fontId="7" fillId="4" borderId="87" xfId="0" applyFont="1" applyFill="1" applyBorder="1" applyAlignment="1">
      <alignment vertical="center"/>
    </xf>
    <xf numFmtId="3" fontId="9" fillId="4" borderId="88" xfId="0" applyNumberFormat="1" applyFont="1" applyFill="1" applyBorder="1" applyAlignment="1">
      <alignment vertical="center"/>
    </xf>
    <xf numFmtId="3" fontId="9" fillId="4" borderId="74" xfId="0" applyNumberFormat="1" applyFont="1" applyFill="1" applyBorder="1" applyAlignment="1">
      <alignment vertical="center"/>
    </xf>
    <xf numFmtId="3" fontId="9" fillId="4" borderId="89" xfId="0" applyNumberFormat="1" applyFont="1" applyFill="1" applyBorder="1" applyAlignment="1">
      <alignment vertical="center"/>
    </xf>
    <xf numFmtId="0" fontId="7" fillId="5" borderId="23" xfId="0" applyFont="1" applyFill="1" applyBorder="1" applyAlignment="1">
      <alignment vertical="center"/>
    </xf>
    <xf numFmtId="0" fontId="7" fillId="3" borderId="119" xfId="0" applyFont="1" applyFill="1" applyBorder="1" applyAlignment="1">
      <alignment vertical="center"/>
    </xf>
    <xf numFmtId="0" fontId="7" fillId="5" borderId="29" xfId="0" applyFont="1" applyFill="1" applyBorder="1" applyAlignment="1">
      <alignment vertical="center"/>
    </xf>
    <xf numFmtId="0" fontId="7" fillId="5" borderId="120" xfId="0" applyFont="1" applyFill="1" applyBorder="1" applyAlignment="1">
      <alignment vertical="center"/>
    </xf>
    <xf numFmtId="0" fontId="7" fillId="5" borderId="96" xfId="0" applyFont="1" applyFill="1" applyBorder="1" applyAlignment="1">
      <alignment vertical="center"/>
    </xf>
    <xf numFmtId="3" fontId="7" fillId="5" borderId="120" xfId="0" applyNumberFormat="1" applyFont="1" applyFill="1" applyBorder="1" applyAlignment="1">
      <alignment vertical="center"/>
    </xf>
    <xf numFmtId="3" fontId="7" fillId="5" borderId="121" xfId="0" applyNumberFormat="1" applyFont="1" applyFill="1" applyBorder="1" applyAlignment="1">
      <alignment vertical="center"/>
    </xf>
    <xf numFmtId="0" fontId="7" fillId="5" borderId="115" xfId="0" applyFont="1" applyFill="1" applyBorder="1" applyAlignment="1">
      <alignment vertical="center"/>
    </xf>
    <xf numFmtId="2" fontId="7" fillId="5" borderId="115" xfId="0" applyNumberFormat="1" applyFont="1" applyFill="1" applyBorder="1" applyAlignment="1">
      <alignment vertical="center"/>
    </xf>
    <xf numFmtId="3" fontId="7" fillId="5" borderId="122" xfId="0" applyNumberFormat="1" applyFont="1" applyFill="1" applyBorder="1" applyAlignment="1">
      <alignment vertical="center"/>
    </xf>
    <xf numFmtId="2" fontId="7" fillId="5" borderId="117" xfId="0" applyNumberFormat="1" applyFont="1" applyFill="1" applyBorder="1" applyAlignment="1">
      <alignment vertical="center"/>
    </xf>
    <xf numFmtId="3" fontId="7" fillId="5" borderId="123" xfId="0" applyNumberFormat="1" applyFont="1" applyFill="1" applyBorder="1" applyAlignment="1">
      <alignment vertical="center"/>
    </xf>
    <xf numFmtId="3" fontId="7" fillId="3" borderId="124" xfId="0" applyNumberFormat="1" applyFont="1" applyFill="1" applyBorder="1" applyAlignment="1">
      <alignment vertical="center"/>
    </xf>
    <xf numFmtId="3" fontId="7" fillId="5" borderId="125" xfId="0" applyNumberFormat="1" applyFont="1" applyFill="1" applyBorder="1" applyAlignment="1">
      <alignment vertical="center"/>
    </xf>
    <xf numFmtId="3" fontId="7" fillId="5" borderId="126" xfId="0" applyNumberFormat="1" applyFont="1" applyFill="1" applyBorder="1" applyAlignment="1">
      <alignment vertical="center"/>
    </xf>
    <xf numFmtId="4" fontId="7" fillId="2" borderId="90" xfId="0" applyNumberFormat="1" applyFont="1" applyFill="1" applyBorder="1" applyAlignment="1">
      <alignment horizontal="center" vertical="center" wrapText="1"/>
    </xf>
    <xf numFmtId="3" fontId="7" fillId="3" borderId="118" xfId="0" applyNumberFormat="1" applyFont="1" applyFill="1" applyBorder="1" applyAlignment="1">
      <alignment vertical="center"/>
    </xf>
    <xf numFmtId="0" fontId="1" fillId="2" borderId="0" xfId="0" applyFont="1" applyFill="1"/>
    <xf numFmtId="0" fontId="4" fillId="0" borderId="54" xfId="0" applyFont="1" applyBorder="1" applyAlignment="1">
      <alignment horizontal="center" vertical="center" wrapText="1"/>
    </xf>
    <xf numFmtId="0" fontId="4" fillId="0" borderId="55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4" fillId="0" borderId="52" xfId="0" applyFont="1" applyBorder="1" applyAlignment="1">
      <alignment horizontal="center" vertical="center"/>
    </xf>
    <xf numFmtId="0" fontId="4" fillId="0" borderId="53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7" fillId="2" borderId="93" xfId="0" applyFont="1" applyFill="1" applyBorder="1" applyAlignment="1">
      <alignment horizontal="center" vertical="center"/>
    </xf>
    <xf numFmtId="0" fontId="7" fillId="2" borderId="96" xfId="0" applyFont="1" applyFill="1" applyBorder="1" applyAlignment="1">
      <alignment horizontal="center" vertical="center"/>
    </xf>
    <xf numFmtId="0" fontId="7" fillId="2" borderId="94" xfId="0" applyFont="1" applyFill="1" applyBorder="1" applyAlignment="1">
      <alignment horizontal="center" vertical="center"/>
    </xf>
    <xf numFmtId="0" fontId="7" fillId="2" borderId="97" xfId="0" applyFont="1" applyFill="1" applyBorder="1" applyAlignment="1">
      <alignment horizontal="center" vertical="center"/>
    </xf>
    <xf numFmtId="2" fontId="7" fillId="2" borderId="111" xfId="0" applyNumberFormat="1" applyFont="1" applyFill="1" applyBorder="1" applyAlignment="1" applyProtection="1">
      <alignment horizontal="center" vertical="center" wrapText="1"/>
      <protection locked="0"/>
    </xf>
    <xf numFmtId="2" fontId="7" fillId="2" borderId="103" xfId="0" applyNumberFormat="1" applyFont="1" applyFill="1" applyBorder="1" applyAlignment="1" applyProtection="1">
      <alignment horizontal="center" vertical="center" wrapText="1"/>
      <protection locked="0"/>
    </xf>
    <xf numFmtId="2" fontId="7" fillId="2" borderId="104" xfId="0" applyNumberFormat="1" applyFont="1" applyFill="1" applyBorder="1" applyAlignment="1" applyProtection="1">
      <alignment horizontal="center" vertical="center" wrapText="1"/>
      <protection locked="0"/>
    </xf>
    <xf numFmtId="0" fontId="7" fillId="2" borderId="105" xfId="0" applyFont="1" applyFill="1" applyBorder="1" applyAlignment="1">
      <alignment horizontal="center" vertical="center" wrapText="1"/>
    </xf>
    <xf numFmtId="0" fontId="7" fillId="2" borderId="106" xfId="0" applyFont="1" applyFill="1" applyBorder="1" applyAlignment="1">
      <alignment horizontal="center" vertical="center"/>
    </xf>
    <xf numFmtId="0" fontId="7" fillId="2" borderId="107" xfId="0" applyFont="1" applyFill="1" applyBorder="1" applyAlignment="1">
      <alignment horizontal="center" vertical="center" wrapText="1"/>
    </xf>
    <xf numFmtId="0" fontId="7" fillId="2" borderId="108" xfId="0" applyFont="1" applyFill="1" applyBorder="1" applyAlignment="1">
      <alignment horizontal="center" vertical="center"/>
    </xf>
    <xf numFmtId="0" fontId="7" fillId="2" borderId="80" xfId="0" applyFont="1" applyFill="1" applyBorder="1" applyAlignment="1">
      <alignment horizontal="center" vertical="center" wrapText="1"/>
    </xf>
    <xf numFmtId="0" fontId="7" fillId="2" borderId="109" xfId="0" applyFont="1" applyFill="1" applyBorder="1" applyAlignment="1">
      <alignment horizontal="center" vertical="center"/>
    </xf>
    <xf numFmtId="0" fontId="7" fillId="2" borderId="92" xfId="0" applyFont="1" applyFill="1" applyBorder="1" applyAlignment="1">
      <alignment horizontal="center" vertical="center"/>
    </xf>
    <xf numFmtId="0" fontId="7" fillId="2" borderId="95" xfId="0" applyFont="1" applyFill="1" applyBorder="1" applyAlignment="1">
      <alignment horizontal="center" vertical="center"/>
    </xf>
    <xf numFmtId="0" fontId="12" fillId="2" borderId="28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vertical="center"/>
    </xf>
    <xf numFmtId="0" fontId="12" fillId="2" borderId="29" xfId="0" applyFont="1" applyFill="1" applyBorder="1" applyAlignment="1">
      <alignment horizontal="center" vertical="center"/>
    </xf>
    <xf numFmtId="0" fontId="12" fillId="2" borderId="30" xfId="0" applyFont="1" applyFill="1" applyBorder="1" applyAlignment="1">
      <alignment horizontal="center" vertical="center"/>
    </xf>
    <xf numFmtId="0" fontId="12" fillId="2" borderId="31" xfId="0" applyFont="1" applyFill="1" applyBorder="1" applyAlignment="1">
      <alignment horizontal="center" vertical="center"/>
    </xf>
    <xf numFmtId="0" fontId="13" fillId="2" borderId="2" xfId="0" applyFont="1" applyFill="1" applyBorder="1" applyAlignment="1">
      <alignment vertical="center"/>
    </xf>
    <xf numFmtId="0" fontId="13" fillId="2" borderId="3" xfId="0" applyFont="1" applyFill="1" applyBorder="1" applyAlignment="1">
      <alignment horizontal="center" vertical="center"/>
    </xf>
    <xf numFmtId="0" fontId="13" fillId="2" borderId="4" xfId="0" applyFont="1" applyFill="1" applyBorder="1" applyAlignment="1">
      <alignment horizontal="center" vertical="center"/>
    </xf>
    <xf numFmtId="0" fontId="13" fillId="2" borderId="32" xfId="0" applyFont="1" applyFill="1" applyBorder="1" applyAlignment="1">
      <alignment horizontal="center" vertical="center"/>
    </xf>
    <xf numFmtId="0" fontId="13" fillId="2" borderId="33" xfId="0" applyFont="1" applyFill="1" applyBorder="1" applyAlignment="1">
      <alignment horizontal="center" vertical="center"/>
    </xf>
    <xf numFmtId="0" fontId="13" fillId="2" borderId="5" xfId="0" applyFont="1" applyFill="1" applyBorder="1" applyAlignment="1">
      <alignment vertical="center"/>
    </xf>
    <xf numFmtId="0" fontId="13" fillId="2" borderId="6" xfId="0" applyFont="1" applyFill="1" applyBorder="1" applyAlignment="1">
      <alignment horizontal="center" vertical="center"/>
    </xf>
    <xf numFmtId="0" fontId="13" fillId="2" borderId="7" xfId="0" applyFont="1" applyFill="1" applyBorder="1" applyAlignment="1">
      <alignment horizontal="center" vertical="center"/>
    </xf>
    <xf numFmtId="3" fontId="13" fillId="2" borderId="8" xfId="0" applyNumberFormat="1" applyFont="1" applyFill="1" applyBorder="1" applyAlignment="1">
      <alignment horizontal="center" vertical="center"/>
    </xf>
    <xf numFmtId="0" fontId="13" fillId="2" borderId="9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vertical="center"/>
    </xf>
    <xf numFmtId="3" fontId="13" fillId="2" borderId="3" xfId="0" applyNumberFormat="1" applyFont="1" applyFill="1" applyBorder="1" applyAlignment="1">
      <alignment vertical="center"/>
    </xf>
    <xf numFmtId="3" fontId="13" fillId="2" borderId="4" xfId="0" applyNumberFormat="1" applyFont="1" applyFill="1" applyBorder="1" applyAlignment="1">
      <alignment vertical="center"/>
    </xf>
    <xf numFmtId="3" fontId="13" fillId="2" borderId="10" xfId="0" applyNumberFormat="1" applyFont="1" applyFill="1" applyBorder="1" applyAlignment="1">
      <alignment vertical="center"/>
    </xf>
    <xf numFmtId="164" fontId="13" fillId="2" borderId="11" xfId="0" applyNumberFormat="1" applyFont="1" applyFill="1" applyBorder="1" applyAlignment="1">
      <alignment vertical="center"/>
    </xf>
    <xf numFmtId="3" fontId="13" fillId="2" borderId="12" xfId="0" applyNumberFormat="1" applyFont="1" applyFill="1" applyBorder="1" applyAlignment="1">
      <alignment vertical="center"/>
    </xf>
    <xf numFmtId="3" fontId="13" fillId="2" borderId="13" xfId="0" applyNumberFormat="1" applyFont="1" applyFill="1" applyBorder="1" applyAlignment="1">
      <alignment vertical="center"/>
    </xf>
    <xf numFmtId="3" fontId="13" fillId="2" borderId="14" xfId="0" applyNumberFormat="1" applyFont="1" applyFill="1" applyBorder="1" applyAlignment="1">
      <alignment vertical="center"/>
    </xf>
    <xf numFmtId="164" fontId="13" fillId="2" borderId="15" xfId="0" applyNumberFormat="1" applyFont="1" applyFill="1" applyBorder="1" applyAlignment="1">
      <alignment vertical="center"/>
    </xf>
    <xf numFmtId="0" fontId="12" fillId="2" borderId="16" xfId="0" applyFont="1" applyFill="1" applyBorder="1" applyAlignment="1">
      <alignment vertical="center"/>
    </xf>
    <xf numFmtId="3" fontId="12" fillId="2" borderId="17" xfId="0" applyNumberFormat="1" applyFont="1" applyFill="1" applyBorder="1" applyAlignment="1">
      <alignment vertical="center"/>
    </xf>
    <xf numFmtId="3" fontId="12" fillId="2" borderId="18" xfId="0" applyNumberFormat="1" applyFont="1" applyFill="1" applyBorder="1" applyAlignment="1">
      <alignment vertical="center"/>
    </xf>
    <xf numFmtId="3" fontId="12" fillId="2" borderId="19" xfId="0" applyNumberFormat="1" applyFont="1" applyFill="1" applyBorder="1" applyAlignment="1">
      <alignment vertical="center"/>
    </xf>
    <xf numFmtId="164" fontId="12" fillId="2" borderId="20" xfId="0" applyNumberFormat="1" applyFont="1" applyFill="1" applyBorder="1" applyAlignment="1">
      <alignment vertical="center"/>
    </xf>
    <xf numFmtId="3" fontId="13" fillId="2" borderId="6" xfId="0" applyNumberFormat="1" applyFont="1" applyFill="1" applyBorder="1" applyAlignment="1">
      <alignment vertical="center"/>
    </xf>
    <xf numFmtId="3" fontId="13" fillId="2" borderId="7" xfId="0" applyNumberFormat="1" applyFont="1" applyFill="1" applyBorder="1" applyAlignment="1">
      <alignment vertical="center"/>
    </xf>
    <xf numFmtId="3" fontId="13" fillId="2" borderId="21" xfId="0" applyNumberFormat="1" applyFont="1" applyFill="1" applyBorder="1" applyAlignment="1">
      <alignment vertical="center"/>
    </xf>
    <xf numFmtId="164" fontId="13" fillId="2" borderId="22" xfId="0" applyNumberFormat="1" applyFont="1" applyFill="1" applyBorder="1" applyAlignment="1">
      <alignment vertical="center"/>
    </xf>
    <xf numFmtId="0" fontId="12" fillId="2" borderId="23" xfId="0" applyFont="1" applyFill="1" applyBorder="1" applyAlignment="1">
      <alignment vertical="center"/>
    </xf>
    <xf numFmtId="3" fontId="12" fillId="2" borderId="24" xfId="0" applyNumberFormat="1" applyFont="1" applyFill="1" applyBorder="1" applyAlignment="1">
      <alignment vertical="center"/>
    </xf>
    <xf numFmtId="3" fontId="12" fillId="2" borderId="25" xfId="0" applyNumberFormat="1" applyFont="1" applyFill="1" applyBorder="1" applyAlignment="1">
      <alignment vertical="center"/>
    </xf>
    <xf numFmtId="3" fontId="12" fillId="2" borderId="26" xfId="0" applyNumberFormat="1" applyFont="1" applyFill="1" applyBorder="1" applyAlignment="1">
      <alignment vertical="center"/>
    </xf>
    <xf numFmtId="164" fontId="12" fillId="2" borderId="27" xfId="0" applyNumberFormat="1" applyFont="1" applyFill="1" applyBorder="1" applyAlignment="1">
      <alignment vertical="center"/>
    </xf>
    <xf numFmtId="0" fontId="14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onnections" Target="connection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ac-clermont.fr/etudes-stats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3"/>
  <sheetViews>
    <sheetView showGridLines="0" tabSelected="1" workbookViewId="0"/>
  </sheetViews>
  <sheetFormatPr baseColWidth="10" defaultRowHeight="15" x14ac:dyDescent="0.25"/>
  <cols>
    <col min="1" max="1" width="35.7109375" customWidth="1"/>
    <col min="2" max="2" width="132.7109375" customWidth="1"/>
  </cols>
  <sheetData>
    <row r="1" spans="1:2" x14ac:dyDescent="0.25">
      <c r="A1" s="1" t="s">
        <v>71</v>
      </c>
      <c r="B1" s="1"/>
    </row>
    <row r="3" spans="1:2" x14ac:dyDescent="0.25">
      <c r="A3" s="2" t="s">
        <v>72</v>
      </c>
      <c r="B3" s="2" t="s">
        <v>73</v>
      </c>
    </row>
    <row r="4" spans="1:2" x14ac:dyDescent="0.25">
      <c r="A4" s="2" t="s">
        <v>74</v>
      </c>
      <c r="B4" s="3" t="s">
        <v>75</v>
      </c>
    </row>
    <row r="5" spans="1:2" x14ac:dyDescent="0.25">
      <c r="A5" s="2" t="s">
        <v>76</v>
      </c>
      <c r="B5" s="2" t="s">
        <v>77</v>
      </c>
    </row>
    <row r="6" spans="1:2" ht="14.25" customHeight="1" x14ac:dyDescent="0.25">
      <c r="A6" s="2" t="s">
        <v>78</v>
      </c>
      <c r="B6" s="2" t="s">
        <v>85</v>
      </c>
    </row>
    <row r="10" spans="1:2" x14ac:dyDescent="0.25">
      <c r="A10" s="2" t="s">
        <v>82</v>
      </c>
    </row>
    <row r="11" spans="1:2" x14ac:dyDescent="0.25">
      <c r="A11" s="2" t="s">
        <v>53</v>
      </c>
      <c r="B11" s="2" t="s">
        <v>80</v>
      </c>
    </row>
    <row r="12" spans="1:2" x14ac:dyDescent="0.25">
      <c r="A12" s="2" t="s">
        <v>79</v>
      </c>
      <c r="B12" s="2" t="s">
        <v>81</v>
      </c>
    </row>
    <row r="13" spans="1:2" x14ac:dyDescent="0.25">
      <c r="A13" s="2" t="s">
        <v>83</v>
      </c>
      <c r="B13" s="2" t="s">
        <v>84</v>
      </c>
    </row>
  </sheetData>
  <hyperlinks>
    <hyperlink ref="B4" r:id="rId1"/>
  </hyperlinks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0.249977111117893"/>
  </sheetPr>
  <dimension ref="A2:U54"/>
  <sheetViews>
    <sheetView zoomScale="85" zoomScaleNormal="85" workbookViewId="0"/>
  </sheetViews>
  <sheetFormatPr baseColWidth="10" defaultRowHeight="12.75" x14ac:dyDescent="0.2"/>
  <cols>
    <col min="1" max="1" width="14.42578125" style="231" customWidth="1"/>
    <col min="2" max="3" width="7.140625" style="231" customWidth="1"/>
    <col min="4" max="4" width="5" style="231" customWidth="1"/>
    <col min="5" max="5" width="5.42578125" style="231" customWidth="1"/>
    <col min="6" max="7" width="7.140625" style="231" customWidth="1"/>
    <col min="8" max="8" width="5" style="231" customWidth="1"/>
    <col min="9" max="9" width="5.42578125" style="231" customWidth="1"/>
    <col min="10" max="11" width="7.140625" style="231" customWidth="1"/>
    <col min="12" max="12" width="5" style="231" customWidth="1"/>
    <col min="13" max="13" width="5.42578125" style="231" customWidth="1"/>
    <col min="14" max="15" width="7.140625" style="231" customWidth="1"/>
    <col min="16" max="16" width="5" style="231" customWidth="1"/>
    <col min="17" max="17" width="5.42578125" style="231" customWidth="1"/>
    <col min="18" max="19" width="7.140625" style="231" customWidth="1"/>
    <col min="20" max="20" width="5" style="231" customWidth="1"/>
    <col min="21" max="21" width="5.42578125" style="231" customWidth="1"/>
    <col min="22" max="16384" width="11.42578125" style="231"/>
  </cols>
  <sheetData>
    <row r="2" spans="1:21" x14ac:dyDescent="0.2">
      <c r="A2" s="193" t="s">
        <v>101</v>
      </c>
      <c r="B2" s="193"/>
      <c r="C2" s="193"/>
      <c r="D2" s="193"/>
      <c r="E2" s="193"/>
      <c r="F2" s="193"/>
      <c r="G2" s="193"/>
      <c r="H2" s="193"/>
      <c r="I2" s="193"/>
      <c r="J2" s="193"/>
      <c r="K2" s="193"/>
      <c r="L2" s="193"/>
      <c r="M2" s="193"/>
      <c r="N2" s="193"/>
      <c r="O2" s="193"/>
      <c r="P2" s="193"/>
      <c r="Q2" s="193"/>
      <c r="R2" s="193"/>
      <c r="S2" s="193"/>
      <c r="T2" s="193"/>
      <c r="U2" s="193"/>
    </row>
    <row r="3" spans="1:21" x14ac:dyDescent="0.2">
      <c r="A3" s="194"/>
      <c r="B3" s="195" t="s">
        <v>40</v>
      </c>
      <c r="C3" s="196"/>
      <c r="D3" s="196"/>
      <c r="E3" s="197"/>
      <c r="F3" s="195" t="s">
        <v>42</v>
      </c>
      <c r="G3" s="196"/>
      <c r="H3" s="196"/>
      <c r="I3" s="197"/>
      <c r="J3" s="195" t="s">
        <v>44</v>
      </c>
      <c r="K3" s="196"/>
      <c r="L3" s="196"/>
      <c r="M3" s="197"/>
      <c r="N3" s="195" t="s">
        <v>46</v>
      </c>
      <c r="O3" s="196"/>
      <c r="P3" s="196"/>
      <c r="Q3" s="197"/>
      <c r="R3" s="195" t="s">
        <v>18</v>
      </c>
      <c r="S3" s="196"/>
      <c r="T3" s="196"/>
      <c r="U3" s="197"/>
    </row>
    <row r="4" spans="1:21" x14ac:dyDescent="0.2">
      <c r="A4" s="198"/>
      <c r="B4" s="199" t="s">
        <v>51</v>
      </c>
      <c r="C4" s="200" t="s">
        <v>52</v>
      </c>
      <c r="D4" s="201" t="s">
        <v>53</v>
      </c>
      <c r="E4" s="202"/>
      <c r="F4" s="199" t="str">
        <f>$B$4</f>
        <v>Prévision</v>
      </c>
      <c r="G4" s="200" t="str">
        <f>$C$4</f>
        <v>Constat</v>
      </c>
      <c r="H4" s="201" t="str">
        <f>$D$4</f>
        <v>Ecart</v>
      </c>
      <c r="I4" s="202"/>
      <c r="J4" s="199" t="str">
        <f>$B$4</f>
        <v>Prévision</v>
      </c>
      <c r="K4" s="200" t="str">
        <f>$C$4</f>
        <v>Constat</v>
      </c>
      <c r="L4" s="201" t="str">
        <f>$D$4</f>
        <v>Ecart</v>
      </c>
      <c r="M4" s="202"/>
      <c r="N4" s="199" t="str">
        <f>$B$4</f>
        <v>Prévision</v>
      </c>
      <c r="O4" s="200" t="str">
        <f>$C$4</f>
        <v>Constat</v>
      </c>
      <c r="P4" s="201" t="str">
        <f>$D$4</f>
        <v>Ecart</v>
      </c>
      <c r="Q4" s="202"/>
      <c r="R4" s="199" t="str">
        <f>$B$4</f>
        <v>Prévision</v>
      </c>
      <c r="S4" s="200" t="str">
        <f>$C$4</f>
        <v>Constat</v>
      </c>
      <c r="T4" s="201" t="str">
        <f>$D$4</f>
        <v>Ecart</v>
      </c>
      <c r="U4" s="202"/>
    </row>
    <row r="5" spans="1:21" x14ac:dyDescent="0.2">
      <c r="A5" s="203" t="s">
        <v>54</v>
      </c>
      <c r="B5" s="204">
        <v>2024</v>
      </c>
      <c r="C5" s="205">
        <f>$B$5</f>
        <v>2024</v>
      </c>
      <c r="D5" s="206" t="s">
        <v>55</v>
      </c>
      <c r="E5" s="207" t="s">
        <v>56</v>
      </c>
      <c r="F5" s="204">
        <f>$B$5</f>
        <v>2024</v>
      </c>
      <c r="G5" s="205">
        <f>$B$5</f>
        <v>2024</v>
      </c>
      <c r="H5" s="206" t="str">
        <f>$D$5</f>
        <v>Eff.</v>
      </c>
      <c r="I5" s="207" t="str">
        <f>$E$5</f>
        <v>%</v>
      </c>
      <c r="J5" s="204">
        <f>$B$5</f>
        <v>2024</v>
      </c>
      <c r="K5" s="205">
        <f>$B$5</f>
        <v>2024</v>
      </c>
      <c r="L5" s="206" t="str">
        <f>$D$5</f>
        <v>Eff.</v>
      </c>
      <c r="M5" s="207" t="str">
        <f>$E$5</f>
        <v>%</v>
      </c>
      <c r="N5" s="204">
        <f>$B$5</f>
        <v>2024</v>
      </c>
      <c r="O5" s="205">
        <f>$B$5</f>
        <v>2024</v>
      </c>
      <c r="P5" s="206" t="str">
        <f>$D$5</f>
        <v>Eff.</v>
      </c>
      <c r="Q5" s="207" t="str">
        <f>$E$5</f>
        <v>%</v>
      </c>
      <c r="R5" s="204">
        <f>$B$5</f>
        <v>2024</v>
      </c>
      <c r="S5" s="205">
        <f>$B$5</f>
        <v>2024</v>
      </c>
      <c r="T5" s="206" t="str">
        <f>$D$5</f>
        <v>Eff.</v>
      </c>
      <c r="U5" s="207" t="str">
        <f>$E$5</f>
        <v>%</v>
      </c>
    </row>
    <row r="6" spans="1:21" x14ac:dyDescent="0.2">
      <c r="A6" s="208" t="s">
        <v>57</v>
      </c>
      <c r="B6" s="209">
        <v>271</v>
      </c>
      <c r="C6" s="210">
        <v>282</v>
      </c>
      <c r="D6" s="211">
        <v>11</v>
      </c>
      <c r="E6" s="212">
        <v>4.0999999999999996</v>
      </c>
      <c r="F6" s="209">
        <v>82</v>
      </c>
      <c r="G6" s="210">
        <v>80</v>
      </c>
      <c r="H6" s="211">
        <v>-2</v>
      </c>
      <c r="I6" s="212">
        <v>-2.4</v>
      </c>
      <c r="J6" s="209">
        <v>479</v>
      </c>
      <c r="K6" s="210">
        <v>456</v>
      </c>
      <c r="L6" s="211">
        <v>-23</v>
      </c>
      <c r="M6" s="212">
        <v>-4.8</v>
      </c>
      <c r="N6" s="209">
        <v>209</v>
      </c>
      <c r="O6" s="210">
        <v>207</v>
      </c>
      <c r="P6" s="211">
        <v>-2</v>
      </c>
      <c r="Q6" s="212">
        <v>-1</v>
      </c>
      <c r="R6" s="209">
        <v>1041</v>
      </c>
      <c r="S6" s="210">
        <v>1025</v>
      </c>
      <c r="T6" s="211">
        <v>-16</v>
      </c>
      <c r="U6" s="212">
        <v>-1.5</v>
      </c>
    </row>
    <row r="7" spans="1:21" x14ac:dyDescent="0.2">
      <c r="A7" s="198" t="s">
        <v>58</v>
      </c>
      <c r="B7" s="213">
        <v>2596</v>
      </c>
      <c r="C7" s="214">
        <v>2627</v>
      </c>
      <c r="D7" s="215">
        <v>31</v>
      </c>
      <c r="E7" s="216">
        <v>1.2</v>
      </c>
      <c r="F7" s="213">
        <v>932</v>
      </c>
      <c r="G7" s="214">
        <v>935</v>
      </c>
      <c r="H7" s="215">
        <v>3</v>
      </c>
      <c r="I7" s="216">
        <v>0.3</v>
      </c>
      <c r="J7" s="213">
        <v>1410</v>
      </c>
      <c r="K7" s="214">
        <v>1388</v>
      </c>
      <c r="L7" s="215">
        <v>-22</v>
      </c>
      <c r="M7" s="216">
        <v>-1.6</v>
      </c>
      <c r="N7" s="213">
        <v>5511</v>
      </c>
      <c r="O7" s="214">
        <v>5500</v>
      </c>
      <c r="P7" s="215">
        <v>-11</v>
      </c>
      <c r="Q7" s="216">
        <v>-0.2</v>
      </c>
      <c r="R7" s="213">
        <v>10449</v>
      </c>
      <c r="S7" s="214">
        <v>10450</v>
      </c>
      <c r="T7" s="215">
        <v>1</v>
      </c>
      <c r="U7" s="216">
        <v>0</v>
      </c>
    </row>
    <row r="8" spans="1:21" x14ac:dyDescent="0.2">
      <c r="A8" s="198" t="s">
        <v>59</v>
      </c>
      <c r="B8" s="213">
        <v>2521</v>
      </c>
      <c r="C8" s="214">
        <v>2501</v>
      </c>
      <c r="D8" s="215">
        <v>-20</v>
      </c>
      <c r="E8" s="216">
        <v>-0.8</v>
      </c>
      <c r="F8" s="213">
        <v>960</v>
      </c>
      <c r="G8" s="214">
        <v>923</v>
      </c>
      <c r="H8" s="215">
        <v>-37</v>
      </c>
      <c r="I8" s="216">
        <v>-3.9</v>
      </c>
      <c r="J8" s="213">
        <v>1390</v>
      </c>
      <c r="K8" s="214">
        <v>1365</v>
      </c>
      <c r="L8" s="215">
        <v>-25</v>
      </c>
      <c r="M8" s="216">
        <v>-1.8</v>
      </c>
      <c r="N8" s="213">
        <v>5497</v>
      </c>
      <c r="O8" s="214">
        <v>5543</v>
      </c>
      <c r="P8" s="215">
        <v>46</v>
      </c>
      <c r="Q8" s="216">
        <v>0.8</v>
      </c>
      <c r="R8" s="213">
        <v>10368</v>
      </c>
      <c r="S8" s="214">
        <v>10332</v>
      </c>
      <c r="T8" s="215">
        <v>-36</v>
      </c>
      <c r="U8" s="216">
        <v>-0.3</v>
      </c>
    </row>
    <row r="9" spans="1:21" x14ac:dyDescent="0.2">
      <c r="A9" s="198" t="s">
        <v>60</v>
      </c>
      <c r="B9" s="213">
        <v>2803</v>
      </c>
      <c r="C9" s="214">
        <v>2789</v>
      </c>
      <c r="D9" s="215">
        <v>-14</v>
      </c>
      <c r="E9" s="216">
        <v>-0.5</v>
      </c>
      <c r="F9" s="213">
        <v>978</v>
      </c>
      <c r="G9" s="214">
        <v>960</v>
      </c>
      <c r="H9" s="215">
        <v>-18</v>
      </c>
      <c r="I9" s="216">
        <v>-1.8</v>
      </c>
      <c r="J9" s="213">
        <v>1464</v>
      </c>
      <c r="K9" s="214">
        <v>1437</v>
      </c>
      <c r="L9" s="215">
        <v>-27</v>
      </c>
      <c r="M9" s="216">
        <v>-1.8</v>
      </c>
      <c r="N9" s="213">
        <v>5912</v>
      </c>
      <c r="O9" s="214">
        <v>5893</v>
      </c>
      <c r="P9" s="215">
        <v>-19</v>
      </c>
      <c r="Q9" s="216">
        <v>-0.3</v>
      </c>
      <c r="R9" s="213">
        <v>11157</v>
      </c>
      <c r="S9" s="214">
        <v>11079</v>
      </c>
      <c r="T9" s="215">
        <v>-78</v>
      </c>
      <c r="U9" s="216">
        <v>-0.7</v>
      </c>
    </row>
    <row r="10" spans="1:21" x14ac:dyDescent="0.2">
      <c r="A10" s="217" t="s">
        <v>61</v>
      </c>
      <c r="B10" s="218">
        <v>8191</v>
      </c>
      <c r="C10" s="219">
        <v>8199</v>
      </c>
      <c r="D10" s="220">
        <v>8</v>
      </c>
      <c r="E10" s="221">
        <v>0.1</v>
      </c>
      <c r="F10" s="218">
        <v>2952</v>
      </c>
      <c r="G10" s="219">
        <v>2898</v>
      </c>
      <c r="H10" s="220">
        <v>-54</v>
      </c>
      <c r="I10" s="221">
        <v>-1.8</v>
      </c>
      <c r="J10" s="218">
        <v>4743</v>
      </c>
      <c r="K10" s="219">
        <v>4646</v>
      </c>
      <c r="L10" s="220">
        <v>-97</v>
      </c>
      <c r="M10" s="221">
        <v>-2</v>
      </c>
      <c r="N10" s="218">
        <v>17129</v>
      </c>
      <c r="O10" s="219">
        <v>17143</v>
      </c>
      <c r="P10" s="220">
        <v>14</v>
      </c>
      <c r="Q10" s="221">
        <v>0.1</v>
      </c>
      <c r="R10" s="218">
        <v>33015</v>
      </c>
      <c r="S10" s="219">
        <v>32886</v>
      </c>
      <c r="T10" s="220">
        <v>-129</v>
      </c>
      <c r="U10" s="221">
        <v>-0.4</v>
      </c>
    </row>
    <row r="11" spans="1:21" x14ac:dyDescent="0.2">
      <c r="A11" s="198" t="s">
        <v>36</v>
      </c>
      <c r="B11" s="213">
        <v>2712</v>
      </c>
      <c r="C11" s="214">
        <v>2744</v>
      </c>
      <c r="D11" s="215">
        <v>32</v>
      </c>
      <c r="E11" s="216">
        <v>1.2</v>
      </c>
      <c r="F11" s="213">
        <v>1063</v>
      </c>
      <c r="G11" s="214">
        <v>1079</v>
      </c>
      <c r="H11" s="215">
        <v>16</v>
      </c>
      <c r="I11" s="216">
        <v>1.5</v>
      </c>
      <c r="J11" s="213">
        <v>1542</v>
      </c>
      <c r="K11" s="214">
        <v>1522</v>
      </c>
      <c r="L11" s="215">
        <v>-20</v>
      </c>
      <c r="M11" s="216">
        <v>-1.3</v>
      </c>
      <c r="N11" s="213">
        <v>5964</v>
      </c>
      <c r="O11" s="214">
        <v>6023</v>
      </c>
      <c r="P11" s="215">
        <v>59</v>
      </c>
      <c r="Q11" s="216">
        <v>1</v>
      </c>
      <c r="R11" s="213">
        <v>11281</v>
      </c>
      <c r="S11" s="214">
        <v>11368</v>
      </c>
      <c r="T11" s="215">
        <v>87</v>
      </c>
      <c r="U11" s="216">
        <v>0.8</v>
      </c>
    </row>
    <row r="12" spans="1:21" x14ac:dyDescent="0.2">
      <c r="A12" s="198" t="s">
        <v>32</v>
      </c>
      <c r="B12" s="213">
        <v>2799</v>
      </c>
      <c r="C12" s="214">
        <v>2797</v>
      </c>
      <c r="D12" s="215">
        <v>-2</v>
      </c>
      <c r="E12" s="216">
        <v>-0.1</v>
      </c>
      <c r="F12" s="213">
        <v>1056</v>
      </c>
      <c r="G12" s="214">
        <v>1035</v>
      </c>
      <c r="H12" s="215">
        <v>-21</v>
      </c>
      <c r="I12" s="216">
        <v>-2</v>
      </c>
      <c r="J12" s="213">
        <v>1581</v>
      </c>
      <c r="K12" s="214">
        <v>1555</v>
      </c>
      <c r="L12" s="215">
        <v>-26</v>
      </c>
      <c r="M12" s="216">
        <v>-1.6</v>
      </c>
      <c r="N12" s="213">
        <v>5908</v>
      </c>
      <c r="O12" s="214">
        <v>5871</v>
      </c>
      <c r="P12" s="215">
        <v>-37</v>
      </c>
      <c r="Q12" s="216">
        <v>-0.6</v>
      </c>
      <c r="R12" s="213">
        <v>11344</v>
      </c>
      <c r="S12" s="214">
        <v>11258</v>
      </c>
      <c r="T12" s="215">
        <v>-86</v>
      </c>
      <c r="U12" s="216">
        <v>-0.8</v>
      </c>
    </row>
    <row r="13" spans="1:21" x14ac:dyDescent="0.2">
      <c r="A13" s="198" t="s">
        <v>33</v>
      </c>
      <c r="B13" s="213">
        <v>2879</v>
      </c>
      <c r="C13" s="214">
        <v>2857</v>
      </c>
      <c r="D13" s="215">
        <v>-22</v>
      </c>
      <c r="E13" s="216">
        <v>-0.8</v>
      </c>
      <c r="F13" s="213">
        <v>1043</v>
      </c>
      <c r="G13" s="214">
        <v>1050</v>
      </c>
      <c r="H13" s="215">
        <v>7</v>
      </c>
      <c r="I13" s="216">
        <v>0.7</v>
      </c>
      <c r="J13" s="213">
        <v>1540</v>
      </c>
      <c r="K13" s="214">
        <v>1519</v>
      </c>
      <c r="L13" s="215">
        <v>-21</v>
      </c>
      <c r="M13" s="216">
        <v>-1.4</v>
      </c>
      <c r="N13" s="213">
        <v>5966</v>
      </c>
      <c r="O13" s="214">
        <v>5947</v>
      </c>
      <c r="P13" s="215">
        <v>-19</v>
      </c>
      <c r="Q13" s="216">
        <v>-0.3</v>
      </c>
      <c r="R13" s="213">
        <v>11428</v>
      </c>
      <c r="S13" s="214">
        <v>11373</v>
      </c>
      <c r="T13" s="215">
        <v>-55</v>
      </c>
      <c r="U13" s="216">
        <v>-0.5</v>
      </c>
    </row>
    <row r="14" spans="1:21" x14ac:dyDescent="0.2">
      <c r="A14" s="198" t="s">
        <v>34</v>
      </c>
      <c r="B14" s="213">
        <v>2856</v>
      </c>
      <c r="C14" s="214">
        <v>2851</v>
      </c>
      <c r="D14" s="215">
        <v>-5</v>
      </c>
      <c r="E14" s="216">
        <v>-0.2</v>
      </c>
      <c r="F14" s="213">
        <v>1055</v>
      </c>
      <c r="G14" s="214">
        <v>1042</v>
      </c>
      <c r="H14" s="215">
        <v>-13</v>
      </c>
      <c r="I14" s="216">
        <v>-1.2</v>
      </c>
      <c r="J14" s="213">
        <v>1577</v>
      </c>
      <c r="K14" s="214">
        <v>1573</v>
      </c>
      <c r="L14" s="215">
        <v>-4</v>
      </c>
      <c r="M14" s="216">
        <v>-0.3</v>
      </c>
      <c r="N14" s="213">
        <v>6001</v>
      </c>
      <c r="O14" s="214">
        <v>6011</v>
      </c>
      <c r="P14" s="215">
        <v>10</v>
      </c>
      <c r="Q14" s="216">
        <v>0.2</v>
      </c>
      <c r="R14" s="213">
        <v>11489</v>
      </c>
      <c r="S14" s="214">
        <v>11477</v>
      </c>
      <c r="T14" s="215">
        <v>-12</v>
      </c>
      <c r="U14" s="216">
        <v>-0.1</v>
      </c>
    </row>
    <row r="15" spans="1:21" x14ac:dyDescent="0.2">
      <c r="A15" s="198" t="s">
        <v>35</v>
      </c>
      <c r="B15" s="213">
        <v>2997</v>
      </c>
      <c r="C15" s="214">
        <v>3004</v>
      </c>
      <c r="D15" s="215">
        <v>7</v>
      </c>
      <c r="E15" s="216">
        <v>0.2</v>
      </c>
      <c r="F15" s="213">
        <v>1144</v>
      </c>
      <c r="G15" s="214">
        <v>1110</v>
      </c>
      <c r="H15" s="215">
        <v>-34</v>
      </c>
      <c r="I15" s="216">
        <v>-3</v>
      </c>
      <c r="J15" s="213">
        <v>1606</v>
      </c>
      <c r="K15" s="214">
        <v>1602</v>
      </c>
      <c r="L15" s="215">
        <v>-4</v>
      </c>
      <c r="M15" s="216">
        <v>-0.2</v>
      </c>
      <c r="N15" s="213">
        <v>6267</v>
      </c>
      <c r="O15" s="214">
        <v>6221</v>
      </c>
      <c r="P15" s="215">
        <v>-46</v>
      </c>
      <c r="Q15" s="216">
        <v>-0.7</v>
      </c>
      <c r="R15" s="213">
        <v>12014</v>
      </c>
      <c r="S15" s="214">
        <v>11937</v>
      </c>
      <c r="T15" s="215">
        <v>-77</v>
      </c>
      <c r="U15" s="216">
        <v>-0.6</v>
      </c>
    </row>
    <row r="16" spans="1:21" x14ac:dyDescent="0.2">
      <c r="A16" s="217" t="s">
        <v>62</v>
      </c>
      <c r="B16" s="218">
        <v>14243</v>
      </c>
      <c r="C16" s="219">
        <v>14253</v>
      </c>
      <c r="D16" s="220">
        <v>10</v>
      </c>
      <c r="E16" s="221">
        <v>0.1</v>
      </c>
      <c r="F16" s="218">
        <v>5361</v>
      </c>
      <c r="G16" s="219">
        <v>5316</v>
      </c>
      <c r="H16" s="220">
        <v>-45</v>
      </c>
      <c r="I16" s="221">
        <v>-0.8</v>
      </c>
      <c r="J16" s="218">
        <v>7846</v>
      </c>
      <c r="K16" s="219">
        <v>7771</v>
      </c>
      <c r="L16" s="220">
        <v>-75</v>
      </c>
      <c r="M16" s="221">
        <v>-1</v>
      </c>
      <c r="N16" s="218">
        <v>30106</v>
      </c>
      <c r="O16" s="219">
        <v>30073</v>
      </c>
      <c r="P16" s="220">
        <v>-33</v>
      </c>
      <c r="Q16" s="221">
        <v>-0.1</v>
      </c>
      <c r="R16" s="218">
        <v>57556</v>
      </c>
      <c r="S16" s="219">
        <v>57413</v>
      </c>
      <c r="T16" s="220">
        <v>-143</v>
      </c>
      <c r="U16" s="221">
        <v>-0.2</v>
      </c>
    </row>
    <row r="17" spans="1:21" x14ac:dyDescent="0.2">
      <c r="A17" s="203" t="s">
        <v>63</v>
      </c>
      <c r="B17" s="222">
        <v>371</v>
      </c>
      <c r="C17" s="223">
        <v>360</v>
      </c>
      <c r="D17" s="224">
        <v>-11</v>
      </c>
      <c r="E17" s="225">
        <v>-3</v>
      </c>
      <c r="F17" s="222">
        <v>139</v>
      </c>
      <c r="G17" s="223">
        <v>135</v>
      </c>
      <c r="H17" s="224">
        <v>-4</v>
      </c>
      <c r="I17" s="225">
        <v>-2.9</v>
      </c>
      <c r="J17" s="222">
        <v>179</v>
      </c>
      <c r="K17" s="223">
        <v>191</v>
      </c>
      <c r="L17" s="224">
        <v>12</v>
      </c>
      <c r="M17" s="225">
        <v>6.7</v>
      </c>
      <c r="N17" s="222">
        <v>646</v>
      </c>
      <c r="O17" s="223">
        <v>637</v>
      </c>
      <c r="P17" s="224">
        <v>-9</v>
      </c>
      <c r="Q17" s="225">
        <v>-1.4</v>
      </c>
      <c r="R17" s="222">
        <v>1335</v>
      </c>
      <c r="S17" s="223">
        <v>1323</v>
      </c>
      <c r="T17" s="224">
        <v>-12</v>
      </c>
      <c r="U17" s="225">
        <v>-0.9</v>
      </c>
    </row>
    <row r="18" spans="1:21" x14ac:dyDescent="0.2">
      <c r="A18" s="226" t="s">
        <v>64</v>
      </c>
      <c r="B18" s="227">
        <v>22805</v>
      </c>
      <c r="C18" s="228">
        <v>22812</v>
      </c>
      <c r="D18" s="229">
        <v>7</v>
      </c>
      <c r="E18" s="230">
        <v>0</v>
      </c>
      <c r="F18" s="227">
        <v>8452</v>
      </c>
      <c r="G18" s="228">
        <v>8349</v>
      </c>
      <c r="H18" s="229">
        <v>-103</v>
      </c>
      <c r="I18" s="230">
        <v>-1.2</v>
      </c>
      <c r="J18" s="227">
        <v>12768</v>
      </c>
      <c r="K18" s="228">
        <v>12608</v>
      </c>
      <c r="L18" s="229">
        <v>-160</v>
      </c>
      <c r="M18" s="230">
        <v>-1.3</v>
      </c>
      <c r="N18" s="227">
        <v>47881</v>
      </c>
      <c r="O18" s="228">
        <v>47853</v>
      </c>
      <c r="P18" s="229">
        <v>-28</v>
      </c>
      <c r="Q18" s="230">
        <v>-0.1</v>
      </c>
      <c r="R18" s="227">
        <v>91906</v>
      </c>
      <c r="S18" s="228">
        <v>91622</v>
      </c>
      <c r="T18" s="229">
        <v>-284</v>
      </c>
      <c r="U18" s="230">
        <v>-0.3</v>
      </c>
    </row>
    <row r="20" spans="1:21" x14ac:dyDescent="0.2">
      <c r="A20" s="193" t="s">
        <v>65</v>
      </c>
      <c r="B20" s="193"/>
      <c r="C20" s="193"/>
      <c r="D20" s="193"/>
      <c r="E20" s="193"/>
      <c r="F20" s="193"/>
      <c r="G20" s="193"/>
      <c r="H20" s="193"/>
      <c r="I20" s="193"/>
      <c r="J20" s="193"/>
      <c r="K20" s="193"/>
      <c r="L20" s="193"/>
      <c r="M20" s="193"/>
      <c r="N20" s="193"/>
      <c r="O20" s="193"/>
      <c r="P20" s="193"/>
      <c r="Q20" s="193"/>
      <c r="R20" s="193"/>
      <c r="S20" s="193"/>
      <c r="T20" s="193"/>
      <c r="U20" s="193"/>
    </row>
    <row r="21" spans="1:21" x14ac:dyDescent="0.2">
      <c r="A21" s="194"/>
      <c r="B21" s="195" t="s">
        <v>40</v>
      </c>
      <c r="C21" s="196"/>
      <c r="D21" s="196"/>
      <c r="E21" s="197"/>
      <c r="F21" s="195" t="s">
        <v>42</v>
      </c>
      <c r="G21" s="196"/>
      <c r="H21" s="196"/>
      <c r="I21" s="197"/>
      <c r="J21" s="195" t="s">
        <v>44</v>
      </c>
      <c r="K21" s="196"/>
      <c r="L21" s="196"/>
      <c r="M21" s="197"/>
      <c r="N21" s="195" t="s">
        <v>46</v>
      </c>
      <c r="O21" s="196"/>
      <c r="P21" s="196"/>
      <c r="Q21" s="197"/>
      <c r="R21" s="195" t="s">
        <v>18</v>
      </c>
      <c r="S21" s="196"/>
      <c r="T21" s="196"/>
      <c r="U21" s="197"/>
    </row>
    <row r="22" spans="1:21" x14ac:dyDescent="0.2">
      <c r="A22" s="198"/>
      <c r="B22" s="199" t="str">
        <f>$B$4</f>
        <v>Prévision</v>
      </c>
      <c r="C22" s="200" t="str">
        <f>$C$4</f>
        <v>Constat</v>
      </c>
      <c r="D22" s="201" t="str">
        <f>$D$4</f>
        <v>Ecart</v>
      </c>
      <c r="E22" s="202"/>
      <c r="F22" s="199" t="str">
        <f>$B$4</f>
        <v>Prévision</v>
      </c>
      <c r="G22" s="200" t="str">
        <f>$C$4</f>
        <v>Constat</v>
      </c>
      <c r="H22" s="201" t="str">
        <f>$D$4</f>
        <v>Ecart</v>
      </c>
      <c r="I22" s="202"/>
      <c r="J22" s="199" t="str">
        <f>$B$4</f>
        <v>Prévision</v>
      </c>
      <c r="K22" s="200" t="str">
        <f>$C$4</f>
        <v>Constat</v>
      </c>
      <c r="L22" s="201" t="str">
        <f>$D$4</f>
        <v>Ecart</v>
      </c>
      <c r="M22" s="202"/>
      <c r="N22" s="199" t="str">
        <f>$B$4</f>
        <v>Prévision</v>
      </c>
      <c r="O22" s="200" t="str">
        <f>$C$4</f>
        <v>Constat</v>
      </c>
      <c r="P22" s="201" t="str">
        <f>$D$4</f>
        <v>Ecart</v>
      </c>
      <c r="Q22" s="202"/>
      <c r="R22" s="199" t="str">
        <f>$B$4</f>
        <v>Prévision</v>
      </c>
      <c r="S22" s="200" t="str">
        <f>$C$4</f>
        <v>Constat</v>
      </c>
      <c r="T22" s="201" t="str">
        <f>$D$4</f>
        <v>Ecart</v>
      </c>
      <c r="U22" s="202"/>
    </row>
    <row r="23" spans="1:21" x14ac:dyDescent="0.2">
      <c r="A23" s="203" t="s">
        <v>54</v>
      </c>
      <c r="B23" s="204">
        <f>$B$5</f>
        <v>2024</v>
      </c>
      <c r="C23" s="205">
        <f>$B$5</f>
        <v>2024</v>
      </c>
      <c r="D23" s="206" t="str">
        <f>$D$5</f>
        <v>Eff.</v>
      </c>
      <c r="E23" s="207" t="str">
        <f>$E$5</f>
        <v>%</v>
      </c>
      <c r="F23" s="204">
        <f>$B$5</f>
        <v>2024</v>
      </c>
      <c r="G23" s="205">
        <f>$B$5</f>
        <v>2024</v>
      </c>
      <c r="H23" s="206" t="str">
        <f>$D$5</f>
        <v>Eff.</v>
      </c>
      <c r="I23" s="207" t="str">
        <f>$E$5</f>
        <v>%</v>
      </c>
      <c r="J23" s="204">
        <f>$B$5</f>
        <v>2024</v>
      </c>
      <c r="K23" s="205">
        <f>$B$5</f>
        <v>2024</v>
      </c>
      <c r="L23" s="206" t="str">
        <f>$D$5</f>
        <v>Eff.</v>
      </c>
      <c r="M23" s="207" t="str">
        <f>$E$5</f>
        <v>%</v>
      </c>
      <c r="N23" s="204">
        <f>$B$5</f>
        <v>2024</v>
      </c>
      <c r="O23" s="205">
        <f>$B$5</f>
        <v>2024</v>
      </c>
      <c r="P23" s="206" t="str">
        <f>$D$5</f>
        <v>Eff.</v>
      </c>
      <c r="Q23" s="207" t="str">
        <f>$E$5</f>
        <v>%</v>
      </c>
      <c r="R23" s="204">
        <f>$B$5</f>
        <v>2024</v>
      </c>
      <c r="S23" s="205">
        <f>$B$5</f>
        <v>2024</v>
      </c>
      <c r="T23" s="206" t="str">
        <f>$D$5</f>
        <v>Eff.</v>
      </c>
      <c r="U23" s="207" t="str">
        <f>$E$5</f>
        <v>%</v>
      </c>
    </row>
    <row r="24" spans="1:21" x14ac:dyDescent="0.2">
      <c r="A24" s="208" t="s">
        <v>57</v>
      </c>
      <c r="B24" s="209">
        <v>59</v>
      </c>
      <c r="C24" s="210">
        <v>60</v>
      </c>
      <c r="D24" s="211">
        <v>1</v>
      </c>
      <c r="E24" s="212">
        <v>1.7</v>
      </c>
      <c r="F24" s="209">
        <v>30</v>
      </c>
      <c r="G24" s="210">
        <v>24</v>
      </c>
      <c r="H24" s="211">
        <v>-6</v>
      </c>
      <c r="I24" s="212">
        <v>-20</v>
      </c>
      <c r="J24" s="209">
        <v>337</v>
      </c>
      <c r="K24" s="210">
        <v>334</v>
      </c>
      <c r="L24" s="211">
        <v>-3</v>
      </c>
      <c r="M24" s="212">
        <v>-0.9</v>
      </c>
      <c r="N24" s="209">
        <v>99</v>
      </c>
      <c r="O24" s="210">
        <v>113</v>
      </c>
      <c r="P24" s="211">
        <v>14</v>
      </c>
      <c r="Q24" s="212">
        <v>14.1</v>
      </c>
      <c r="R24" s="209">
        <v>525</v>
      </c>
      <c r="S24" s="210">
        <v>531</v>
      </c>
      <c r="T24" s="211">
        <v>6</v>
      </c>
      <c r="U24" s="212">
        <v>1.1000000000000001</v>
      </c>
    </row>
    <row r="25" spans="1:21" x14ac:dyDescent="0.2">
      <c r="A25" s="198" t="s">
        <v>58</v>
      </c>
      <c r="B25" s="213">
        <v>246</v>
      </c>
      <c r="C25" s="214">
        <v>206</v>
      </c>
      <c r="D25" s="215">
        <v>-40</v>
      </c>
      <c r="E25" s="216">
        <v>-16.3</v>
      </c>
      <c r="F25" s="213">
        <v>129</v>
      </c>
      <c r="G25" s="214">
        <v>110</v>
      </c>
      <c r="H25" s="215">
        <v>-19</v>
      </c>
      <c r="I25" s="216">
        <v>-14.7</v>
      </c>
      <c r="J25" s="213">
        <v>721</v>
      </c>
      <c r="K25" s="214">
        <v>667</v>
      </c>
      <c r="L25" s="215">
        <v>-54</v>
      </c>
      <c r="M25" s="216">
        <v>-7.5</v>
      </c>
      <c r="N25" s="213">
        <v>778</v>
      </c>
      <c r="O25" s="214">
        <v>736</v>
      </c>
      <c r="P25" s="215">
        <v>-42</v>
      </c>
      <c r="Q25" s="216">
        <v>-5.4</v>
      </c>
      <c r="R25" s="213">
        <v>1874</v>
      </c>
      <c r="S25" s="214">
        <v>1719</v>
      </c>
      <c r="T25" s="215">
        <v>-155</v>
      </c>
      <c r="U25" s="216">
        <v>-8.3000000000000007</v>
      </c>
    </row>
    <row r="26" spans="1:21" x14ac:dyDescent="0.2">
      <c r="A26" s="198" t="s">
        <v>59</v>
      </c>
      <c r="B26" s="213">
        <v>235</v>
      </c>
      <c r="C26" s="214">
        <v>239</v>
      </c>
      <c r="D26" s="215">
        <v>4</v>
      </c>
      <c r="E26" s="216">
        <v>1.7</v>
      </c>
      <c r="F26" s="213">
        <v>133</v>
      </c>
      <c r="G26" s="214">
        <v>134</v>
      </c>
      <c r="H26" s="215">
        <v>1</v>
      </c>
      <c r="I26" s="216">
        <v>0.8</v>
      </c>
      <c r="J26" s="213">
        <v>711</v>
      </c>
      <c r="K26" s="214">
        <v>693</v>
      </c>
      <c r="L26" s="215">
        <v>-18</v>
      </c>
      <c r="M26" s="216">
        <v>-2.5</v>
      </c>
      <c r="N26" s="213">
        <v>786</v>
      </c>
      <c r="O26" s="214">
        <v>777</v>
      </c>
      <c r="P26" s="215">
        <v>-9</v>
      </c>
      <c r="Q26" s="216">
        <v>-1.1000000000000001</v>
      </c>
      <c r="R26" s="213">
        <v>1865</v>
      </c>
      <c r="S26" s="214">
        <v>1843</v>
      </c>
      <c r="T26" s="215">
        <v>-22</v>
      </c>
      <c r="U26" s="216">
        <v>-1.2</v>
      </c>
    </row>
    <row r="27" spans="1:21" x14ac:dyDescent="0.2">
      <c r="A27" s="198" t="s">
        <v>60</v>
      </c>
      <c r="B27" s="213">
        <v>235</v>
      </c>
      <c r="C27" s="214">
        <v>229</v>
      </c>
      <c r="D27" s="215">
        <v>-6</v>
      </c>
      <c r="E27" s="216">
        <v>-2.6</v>
      </c>
      <c r="F27" s="213">
        <v>155</v>
      </c>
      <c r="G27" s="214">
        <v>157</v>
      </c>
      <c r="H27" s="215">
        <v>2</v>
      </c>
      <c r="I27" s="216">
        <v>1.3</v>
      </c>
      <c r="J27" s="213">
        <v>708</v>
      </c>
      <c r="K27" s="214">
        <v>716</v>
      </c>
      <c r="L27" s="215">
        <v>8</v>
      </c>
      <c r="M27" s="216">
        <v>1.1000000000000001</v>
      </c>
      <c r="N27" s="213">
        <v>747</v>
      </c>
      <c r="O27" s="214">
        <v>762</v>
      </c>
      <c r="P27" s="215">
        <v>15</v>
      </c>
      <c r="Q27" s="216">
        <v>2</v>
      </c>
      <c r="R27" s="213">
        <v>1845</v>
      </c>
      <c r="S27" s="214">
        <v>1864</v>
      </c>
      <c r="T27" s="215">
        <v>19</v>
      </c>
      <c r="U27" s="216">
        <v>1</v>
      </c>
    </row>
    <row r="28" spans="1:21" x14ac:dyDescent="0.2">
      <c r="A28" s="217" t="s">
        <v>61</v>
      </c>
      <c r="B28" s="218">
        <v>775</v>
      </c>
      <c r="C28" s="219">
        <v>734</v>
      </c>
      <c r="D28" s="220">
        <v>-41</v>
      </c>
      <c r="E28" s="221">
        <v>-5.3</v>
      </c>
      <c r="F28" s="218">
        <v>447</v>
      </c>
      <c r="G28" s="219">
        <v>425</v>
      </c>
      <c r="H28" s="220">
        <v>-22</v>
      </c>
      <c r="I28" s="221">
        <v>-4.9000000000000004</v>
      </c>
      <c r="J28" s="218">
        <v>2477</v>
      </c>
      <c r="K28" s="219">
        <v>2410</v>
      </c>
      <c r="L28" s="220">
        <v>-67</v>
      </c>
      <c r="M28" s="221">
        <v>-2.7</v>
      </c>
      <c r="N28" s="218">
        <v>2410</v>
      </c>
      <c r="O28" s="219">
        <v>2388</v>
      </c>
      <c r="P28" s="220">
        <v>-22</v>
      </c>
      <c r="Q28" s="221">
        <v>-0.9</v>
      </c>
      <c r="R28" s="218">
        <v>6109</v>
      </c>
      <c r="S28" s="219">
        <v>5957</v>
      </c>
      <c r="T28" s="220">
        <v>-152</v>
      </c>
      <c r="U28" s="221">
        <v>-2.5</v>
      </c>
    </row>
    <row r="29" spans="1:21" x14ac:dyDescent="0.2">
      <c r="A29" s="198" t="s">
        <v>36</v>
      </c>
      <c r="B29" s="213">
        <v>243</v>
      </c>
      <c r="C29" s="214">
        <v>236</v>
      </c>
      <c r="D29" s="215">
        <v>-7</v>
      </c>
      <c r="E29" s="216">
        <v>-2.9</v>
      </c>
      <c r="F29" s="213">
        <v>130</v>
      </c>
      <c r="G29" s="214">
        <v>133</v>
      </c>
      <c r="H29" s="215">
        <v>3</v>
      </c>
      <c r="I29" s="216">
        <v>2.2999999999999998</v>
      </c>
      <c r="J29" s="213">
        <v>767</v>
      </c>
      <c r="K29" s="214">
        <v>747</v>
      </c>
      <c r="L29" s="215">
        <v>-20</v>
      </c>
      <c r="M29" s="216">
        <v>-2.6</v>
      </c>
      <c r="N29" s="213">
        <v>845</v>
      </c>
      <c r="O29" s="214">
        <v>845</v>
      </c>
      <c r="P29" s="215">
        <v>0</v>
      </c>
      <c r="Q29" s="216">
        <v>0</v>
      </c>
      <c r="R29" s="213">
        <v>1985</v>
      </c>
      <c r="S29" s="214">
        <v>1961</v>
      </c>
      <c r="T29" s="215">
        <v>-24</v>
      </c>
      <c r="U29" s="216">
        <v>-1.2</v>
      </c>
    </row>
    <row r="30" spans="1:21" x14ac:dyDescent="0.2">
      <c r="A30" s="198" t="s">
        <v>32</v>
      </c>
      <c r="B30" s="213">
        <v>280</v>
      </c>
      <c r="C30" s="214">
        <v>271</v>
      </c>
      <c r="D30" s="215">
        <v>-9</v>
      </c>
      <c r="E30" s="216">
        <v>-3.2</v>
      </c>
      <c r="F30" s="213">
        <v>126</v>
      </c>
      <c r="G30" s="214">
        <v>138</v>
      </c>
      <c r="H30" s="215">
        <v>12</v>
      </c>
      <c r="I30" s="216">
        <v>9.5</v>
      </c>
      <c r="J30" s="213">
        <v>723</v>
      </c>
      <c r="K30" s="214">
        <v>728</v>
      </c>
      <c r="L30" s="215">
        <v>5</v>
      </c>
      <c r="M30" s="216">
        <v>0.7</v>
      </c>
      <c r="N30" s="213">
        <v>891</v>
      </c>
      <c r="O30" s="214">
        <v>867</v>
      </c>
      <c r="P30" s="215">
        <v>-24</v>
      </c>
      <c r="Q30" s="216">
        <v>-2.7</v>
      </c>
      <c r="R30" s="213">
        <v>2020</v>
      </c>
      <c r="S30" s="214">
        <v>2004</v>
      </c>
      <c r="T30" s="215">
        <v>-16</v>
      </c>
      <c r="U30" s="216">
        <v>-0.8</v>
      </c>
    </row>
    <row r="31" spans="1:21" x14ac:dyDescent="0.2">
      <c r="A31" s="198" t="s">
        <v>33</v>
      </c>
      <c r="B31" s="213">
        <v>297</v>
      </c>
      <c r="C31" s="214">
        <v>316</v>
      </c>
      <c r="D31" s="215">
        <v>19</v>
      </c>
      <c r="E31" s="216">
        <v>6.4</v>
      </c>
      <c r="F31" s="213">
        <v>129</v>
      </c>
      <c r="G31" s="214">
        <v>121</v>
      </c>
      <c r="H31" s="215">
        <v>-8</v>
      </c>
      <c r="I31" s="216">
        <v>-6.2</v>
      </c>
      <c r="J31" s="213">
        <v>760</v>
      </c>
      <c r="K31" s="214">
        <v>757</v>
      </c>
      <c r="L31" s="215">
        <v>-3</v>
      </c>
      <c r="M31" s="216">
        <v>-0.4</v>
      </c>
      <c r="N31" s="213">
        <v>849</v>
      </c>
      <c r="O31" s="214">
        <v>863</v>
      </c>
      <c r="P31" s="215">
        <v>14</v>
      </c>
      <c r="Q31" s="216">
        <v>1.6</v>
      </c>
      <c r="R31" s="213">
        <v>2035</v>
      </c>
      <c r="S31" s="214">
        <v>2057</v>
      </c>
      <c r="T31" s="215">
        <v>22</v>
      </c>
      <c r="U31" s="216">
        <v>1.1000000000000001</v>
      </c>
    </row>
    <row r="32" spans="1:21" x14ac:dyDescent="0.2">
      <c r="A32" s="198" t="s">
        <v>34</v>
      </c>
      <c r="B32" s="213">
        <v>296</v>
      </c>
      <c r="C32" s="214">
        <v>288</v>
      </c>
      <c r="D32" s="215">
        <v>-8</v>
      </c>
      <c r="E32" s="216">
        <v>-2.7</v>
      </c>
      <c r="F32" s="213">
        <v>172</v>
      </c>
      <c r="G32" s="214">
        <v>165</v>
      </c>
      <c r="H32" s="215">
        <v>-7</v>
      </c>
      <c r="I32" s="216">
        <v>-4.0999999999999996</v>
      </c>
      <c r="J32" s="213">
        <v>842</v>
      </c>
      <c r="K32" s="214">
        <v>844</v>
      </c>
      <c r="L32" s="215">
        <v>2</v>
      </c>
      <c r="M32" s="216">
        <v>0.2</v>
      </c>
      <c r="N32" s="213">
        <v>955</v>
      </c>
      <c r="O32" s="214">
        <v>977</v>
      </c>
      <c r="P32" s="215">
        <v>22</v>
      </c>
      <c r="Q32" s="216">
        <v>2.2999999999999998</v>
      </c>
      <c r="R32" s="213">
        <v>2265</v>
      </c>
      <c r="S32" s="214">
        <v>2274</v>
      </c>
      <c r="T32" s="215">
        <v>9</v>
      </c>
      <c r="U32" s="216">
        <v>0.4</v>
      </c>
    </row>
    <row r="33" spans="1:21" x14ac:dyDescent="0.2">
      <c r="A33" s="198" t="s">
        <v>35</v>
      </c>
      <c r="B33" s="213">
        <v>367</v>
      </c>
      <c r="C33" s="214">
        <v>371</v>
      </c>
      <c r="D33" s="215">
        <v>4</v>
      </c>
      <c r="E33" s="216">
        <v>1.1000000000000001</v>
      </c>
      <c r="F33" s="213">
        <v>159</v>
      </c>
      <c r="G33" s="214">
        <v>167</v>
      </c>
      <c r="H33" s="215">
        <v>8</v>
      </c>
      <c r="I33" s="216">
        <v>5</v>
      </c>
      <c r="J33" s="213">
        <v>832</v>
      </c>
      <c r="K33" s="214">
        <v>858</v>
      </c>
      <c r="L33" s="215">
        <v>26</v>
      </c>
      <c r="M33" s="216">
        <v>3.1</v>
      </c>
      <c r="N33" s="213">
        <v>989</v>
      </c>
      <c r="O33" s="214">
        <v>991</v>
      </c>
      <c r="P33" s="215">
        <v>2</v>
      </c>
      <c r="Q33" s="216">
        <v>0.2</v>
      </c>
      <c r="R33" s="213">
        <v>2347</v>
      </c>
      <c r="S33" s="214">
        <v>2387</v>
      </c>
      <c r="T33" s="215">
        <v>40</v>
      </c>
      <c r="U33" s="216">
        <v>1.7</v>
      </c>
    </row>
    <row r="34" spans="1:21" x14ac:dyDescent="0.2">
      <c r="A34" s="217" t="s">
        <v>62</v>
      </c>
      <c r="B34" s="218">
        <v>1483</v>
      </c>
      <c r="C34" s="219">
        <v>1482</v>
      </c>
      <c r="D34" s="220">
        <v>-1</v>
      </c>
      <c r="E34" s="221">
        <v>-0.1</v>
      </c>
      <c r="F34" s="218">
        <v>716</v>
      </c>
      <c r="G34" s="219">
        <v>724</v>
      </c>
      <c r="H34" s="220">
        <v>8</v>
      </c>
      <c r="I34" s="221">
        <v>1.1000000000000001</v>
      </c>
      <c r="J34" s="218">
        <v>3924</v>
      </c>
      <c r="K34" s="219">
        <v>3934</v>
      </c>
      <c r="L34" s="220">
        <v>10</v>
      </c>
      <c r="M34" s="221">
        <v>0.3</v>
      </c>
      <c r="N34" s="218">
        <v>4529</v>
      </c>
      <c r="O34" s="219">
        <v>4543</v>
      </c>
      <c r="P34" s="220">
        <v>14</v>
      </c>
      <c r="Q34" s="221">
        <v>0.3</v>
      </c>
      <c r="R34" s="218">
        <v>10652</v>
      </c>
      <c r="S34" s="219">
        <v>10683</v>
      </c>
      <c r="T34" s="220">
        <v>31</v>
      </c>
      <c r="U34" s="221">
        <v>0.3</v>
      </c>
    </row>
    <row r="35" spans="1:21" x14ac:dyDescent="0.2">
      <c r="A35" s="203" t="s">
        <v>63</v>
      </c>
      <c r="B35" s="222">
        <v>23</v>
      </c>
      <c r="C35" s="223">
        <v>8</v>
      </c>
      <c r="D35" s="224">
        <v>-15</v>
      </c>
      <c r="E35" s="225">
        <v>-65.2</v>
      </c>
      <c r="F35" s="222">
        <v>8</v>
      </c>
      <c r="G35" s="223">
        <v>8</v>
      </c>
      <c r="H35" s="224">
        <v>0</v>
      </c>
      <c r="I35" s="225">
        <v>0</v>
      </c>
      <c r="J35" s="222">
        <v>44</v>
      </c>
      <c r="K35" s="223">
        <v>43</v>
      </c>
      <c r="L35" s="224">
        <v>-1</v>
      </c>
      <c r="M35" s="225">
        <v>-2.2999999999999998</v>
      </c>
      <c r="N35" s="222">
        <v>23</v>
      </c>
      <c r="O35" s="223">
        <v>19</v>
      </c>
      <c r="P35" s="224">
        <v>-4</v>
      </c>
      <c r="Q35" s="225">
        <v>-17.399999999999999</v>
      </c>
      <c r="R35" s="222">
        <v>98</v>
      </c>
      <c r="S35" s="223">
        <v>78</v>
      </c>
      <c r="T35" s="224">
        <v>-20</v>
      </c>
      <c r="U35" s="225">
        <v>-20.399999999999999</v>
      </c>
    </row>
    <row r="36" spans="1:21" x14ac:dyDescent="0.2">
      <c r="A36" s="226" t="s">
        <v>64</v>
      </c>
      <c r="B36" s="227">
        <v>2281</v>
      </c>
      <c r="C36" s="228">
        <v>2224</v>
      </c>
      <c r="D36" s="229">
        <v>-57</v>
      </c>
      <c r="E36" s="230">
        <v>-2.5</v>
      </c>
      <c r="F36" s="227">
        <v>1171</v>
      </c>
      <c r="G36" s="228">
        <v>1157</v>
      </c>
      <c r="H36" s="229">
        <v>-14</v>
      </c>
      <c r="I36" s="230">
        <v>-1.2</v>
      </c>
      <c r="J36" s="227">
        <v>6445</v>
      </c>
      <c r="K36" s="228">
        <v>6387</v>
      </c>
      <c r="L36" s="229">
        <v>-58</v>
      </c>
      <c r="M36" s="230">
        <v>-0.9</v>
      </c>
      <c r="N36" s="227">
        <v>6962</v>
      </c>
      <c r="O36" s="228">
        <v>6950</v>
      </c>
      <c r="P36" s="229">
        <v>-12</v>
      </c>
      <c r="Q36" s="230">
        <v>-0.2</v>
      </c>
      <c r="R36" s="227">
        <v>16859</v>
      </c>
      <c r="S36" s="228">
        <v>16718</v>
      </c>
      <c r="T36" s="229">
        <v>-141</v>
      </c>
      <c r="U36" s="230">
        <v>-0.8</v>
      </c>
    </row>
    <row r="38" spans="1:21" x14ac:dyDescent="0.2">
      <c r="A38" s="193" t="s">
        <v>66</v>
      </c>
      <c r="B38" s="193"/>
      <c r="C38" s="193"/>
      <c r="D38" s="193"/>
      <c r="E38" s="193"/>
      <c r="F38" s="193"/>
      <c r="G38" s="193"/>
      <c r="H38" s="193"/>
      <c r="I38" s="193"/>
      <c r="J38" s="193"/>
      <c r="K38" s="193"/>
      <c r="L38" s="193"/>
      <c r="M38" s="193"/>
      <c r="N38" s="193"/>
      <c r="O38" s="193"/>
      <c r="P38" s="193"/>
      <c r="Q38" s="193"/>
      <c r="R38" s="193"/>
      <c r="S38" s="193"/>
      <c r="T38" s="193"/>
      <c r="U38" s="193"/>
    </row>
    <row r="39" spans="1:21" x14ac:dyDescent="0.2">
      <c r="A39" s="194"/>
      <c r="B39" s="195" t="s">
        <v>40</v>
      </c>
      <c r="C39" s="196"/>
      <c r="D39" s="196"/>
      <c r="E39" s="197"/>
      <c r="F39" s="195" t="s">
        <v>42</v>
      </c>
      <c r="G39" s="196"/>
      <c r="H39" s="196"/>
      <c r="I39" s="197"/>
      <c r="J39" s="195" t="s">
        <v>44</v>
      </c>
      <c r="K39" s="196"/>
      <c r="L39" s="196"/>
      <c r="M39" s="197"/>
      <c r="N39" s="195" t="s">
        <v>46</v>
      </c>
      <c r="O39" s="196"/>
      <c r="P39" s="196"/>
      <c r="Q39" s="197"/>
      <c r="R39" s="195" t="s">
        <v>18</v>
      </c>
      <c r="S39" s="196"/>
      <c r="T39" s="196"/>
      <c r="U39" s="197"/>
    </row>
    <row r="40" spans="1:21" x14ac:dyDescent="0.2">
      <c r="A40" s="198"/>
      <c r="B40" s="199" t="str">
        <f>$B$4</f>
        <v>Prévision</v>
      </c>
      <c r="C40" s="200" t="str">
        <f>$C$4</f>
        <v>Constat</v>
      </c>
      <c r="D40" s="201" t="str">
        <f>$D$4</f>
        <v>Ecart</v>
      </c>
      <c r="E40" s="202"/>
      <c r="F40" s="199" t="str">
        <f>$B$4</f>
        <v>Prévision</v>
      </c>
      <c r="G40" s="200" t="str">
        <f>$C$4</f>
        <v>Constat</v>
      </c>
      <c r="H40" s="201" t="str">
        <f>$D$4</f>
        <v>Ecart</v>
      </c>
      <c r="I40" s="202"/>
      <c r="J40" s="199" t="str">
        <f>$B$4</f>
        <v>Prévision</v>
      </c>
      <c r="K40" s="200" t="str">
        <f>$C$4</f>
        <v>Constat</v>
      </c>
      <c r="L40" s="201" t="str">
        <f>$D$4</f>
        <v>Ecart</v>
      </c>
      <c r="M40" s="202"/>
      <c r="N40" s="199" t="str">
        <f>$B$4</f>
        <v>Prévision</v>
      </c>
      <c r="O40" s="200" t="str">
        <f>$C$4</f>
        <v>Constat</v>
      </c>
      <c r="P40" s="201" t="str">
        <f>$D$4</f>
        <v>Ecart</v>
      </c>
      <c r="Q40" s="202"/>
      <c r="R40" s="199" t="str">
        <f>$B$4</f>
        <v>Prévision</v>
      </c>
      <c r="S40" s="200" t="str">
        <f>$C$4</f>
        <v>Constat</v>
      </c>
      <c r="T40" s="201" t="str">
        <f>$D$4</f>
        <v>Ecart</v>
      </c>
      <c r="U40" s="202"/>
    </row>
    <row r="41" spans="1:21" x14ac:dyDescent="0.2">
      <c r="A41" s="203" t="s">
        <v>54</v>
      </c>
      <c r="B41" s="204">
        <f>$B$5</f>
        <v>2024</v>
      </c>
      <c r="C41" s="205">
        <f>$B$5</f>
        <v>2024</v>
      </c>
      <c r="D41" s="206" t="str">
        <f>$D$5</f>
        <v>Eff.</v>
      </c>
      <c r="E41" s="207" t="str">
        <f>$E$5</f>
        <v>%</v>
      </c>
      <c r="F41" s="204">
        <f>$B$5</f>
        <v>2024</v>
      </c>
      <c r="G41" s="205">
        <f>$B$5</f>
        <v>2024</v>
      </c>
      <c r="H41" s="206" t="str">
        <f>$D$5</f>
        <v>Eff.</v>
      </c>
      <c r="I41" s="207" t="str">
        <f>$E$5</f>
        <v>%</v>
      </c>
      <c r="J41" s="204">
        <f>$B$5</f>
        <v>2024</v>
      </c>
      <c r="K41" s="205">
        <f>$B$5</f>
        <v>2024</v>
      </c>
      <c r="L41" s="206" t="str">
        <f>$D$5</f>
        <v>Eff.</v>
      </c>
      <c r="M41" s="207" t="str">
        <f>$E$5</f>
        <v>%</v>
      </c>
      <c r="N41" s="204">
        <f>$B$5</f>
        <v>2024</v>
      </c>
      <c r="O41" s="205">
        <f>$B$5</f>
        <v>2024</v>
      </c>
      <c r="P41" s="206" t="str">
        <f>$D$5</f>
        <v>Eff.</v>
      </c>
      <c r="Q41" s="207" t="str">
        <f>$E$5</f>
        <v>%</v>
      </c>
      <c r="R41" s="204">
        <f>$B$5</f>
        <v>2024</v>
      </c>
      <c r="S41" s="205">
        <f>$B$5</f>
        <v>2024</v>
      </c>
      <c r="T41" s="206" t="str">
        <f>$D$5</f>
        <v>Eff.</v>
      </c>
      <c r="U41" s="207" t="str">
        <f>$E$5</f>
        <v>%</v>
      </c>
    </row>
    <row r="42" spans="1:21" x14ac:dyDescent="0.2">
      <c r="A42" s="208" t="s">
        <v>57</v>
      </c>
      <c r="B42" s="209">
        <v>330</v>
      </c>
      <c r="C42" s="210">
        <v>342</v>
      </c>
      <c r="D42" s="211">
        <v>12</v>
      </c>
      <c r="E42" s="212">
        <v>3.6</v>
      </c>
      <c r="F42" s="209">
        <v>112</v>
      </c>
      <c r="G42" s="210">
        <v>104</v>
      </c>
      <c r="H42" s="211">
        <v>-8</v>
      </c>
      <c r="I42" s="212">
        <v>-7.1</v>
      </c>
      <c r="J42" s="209">
        <v>816</v>
      </c>
      <c r="K42" s="210">
        <v>790</v>
      </c>
      <c r="L42" s="211">
        <v>-26</v>
      </c>
      <c r="M42" s="212">
        <v>-3.2</v>
      </c>
      <c r="N42" s="209">
        <v>308</v>
      </c>
      <c r="O42" s="210">
        <v>320</v>
      </c>
      <c r="P42" s="211">
        <v>12</v>
      </c>
      <c r="Q42" s="212">
        <v>3.9</v>
      </c>
      <c r="R42" s="209">
        <v>1566</v>
      </c>
      <c r="S42" s="210">
        <v>1556</v>
      </c>
      <c r="T42" s="211">
        <v>-10</v>
      </c>
      <c r="U42" s="212">
        <v>-0.6</v>
      </c>
    </row>
    <row r="43" spans="1:21" x14ac:dyDescent="0.2">
      <c r="A43" s="198" t="s">
        <v>58</v>
      </c>
      <c r="B43" s="213">
        <v>2842</v>
      </c>
      <c r="C43" s="214">
        <v>2833</v>
      </c>
      <c r="D43" s="215">
        <v>-9</v>
      </c>
      <c r="E43" s="216">
        <v>-0.3</v>
      </c>
      <c r="F43" s="213">
        <v>1061</v>
      </c>
      <c r="G43" s="214">
        <v>1045</v>
      </c>
      <c r="H43" s="215">
        <v>-16</v>
      </c>
      <c r="I43" s="216">
        <v>-1.5</v>
      </c>
      <c r="J43" s="213">
        <v>2131</v>
      </c>
      <c r="K43" s="214">
        <v>2055</v>
      </c>
      <c r="L43" s="215">
        <v>-76</v>
      </c>
      <c r="M43" s="216">
        <v>-3.6</v>
      </c>
      <c r="N43" s="213">
        <v>6289</v>
      </c>
      <c r="O43" s="214">
        <v>6236</v>
      </c>
      <c r="P43" s="215">
        <v>-53</v>
      </c>
      <c r="Q43" s="216">
        <v>-0.8</v>
      </c>
      <c r="R43" s="213">
        <v>12323</v>
      </c>
      <c r="S43" s="214">
        <v>12169</v>
      </c>
      <c r="T43" s="215">
        <v>-154</v>
      </c>
      <c r="U43" s="216">
        <v>-1.2</v>
      </c>
    </row>
    <row r="44" spans="1:21" x14ac:dyDescent="0.2">
      <c r="A44" s="198" t="s">
        <v>59</v>
      </c>
      <c r="B44" s="213">
        <v>2756</v>
      </c>
      <c r="C44" s="214">
        <v>2740</v>
      </c>
      <c r="D44" s="215">
        <v>-16</v>
      </c>
      <c r="E44" s="216">
        <v>-0.6</v>
      </c>
      <c r="F44" s="213">
        <v>1093</v>
      </c>
      <c r="G44" s="214">
        <v>1057</v>
      </c>
      <c r="H44" s="215">
        <v>-36</v>
      </c>
      <c r="I44" s="216">
        <v>-3.3</v>
      </c>
      <c r="J44" s="213">
        <v>2101</v>
      </c>
      <c r="K44" s="214">
        <v>2058</v>
      </c>
      <c r="L44" s="215">
        <v>-43</v>
      </c>
      <c r="M44" s="216">
        <v>-2</v>
      </c>
      <c r="N44" s="213">
        <v>6283</v>
      </c>
      <c r="O44" s="214">
        <v>6320</v>
      </c>
      <c r="P44" s="215">
        <v>37</v>
      </c>
      <c r="Q44" s="216">
        <v>0.6</v>
      </c>
      <c r="R44" s="213">
        <v>12233</v>
      </c>
      <c r="S44" s="214">
        <v>12175</v>
      </c>
      <c r="T44" s="215">
        <v>-58</v>
      </c>
      <c r="U44" s="216">
        <v>-0.5</v>
      </c>
    </row>
    <row r="45" spans="1:21" x14ac:dyDescent="0.2">
      <c r="A45" s="198" t="s">
        <v>60</v>
      </c>
      <c r="B45" s="213">
        <v>3038</v>
      </c>
      <c r="C45" s="214">
        <v>3018</v>
      </c>
      <c r="D45" s="215">
        <v>-20</v>
      </c>
      <c r="E45" s="216">
        <v>-0.7</v>
      </c>
      <c r="F45" s="213">
        <v>1133</v>
      </c>
      <c r="G45" s="214">
        <v>1117</v>
      </c>
      <c r="H45" s="215">
        <v>-16</v>
      </c>
      <c r="I45" s="216">
        <v>-1.4</v>
      </c>
      <c r="J45" s="213">
        <v>2172</v>
      </c>
      <c r="K45" s="214">
        <v>2153</v>
      </c>
      <c r="L45" s="215">
        <v>-19</v>
      </c>
      <c r="M45" s="216">
        <v>-0.9</v>
      </c>
      <c r="N45" s="213">
        <v>6659</v>
      </c>
      <c r="O45" s="214">
        <v>6655</v>
      </c>
      <c r="P45" s="215">
        <v>-4</v>
      </c>
      <c r="Q45" s="216">
        <v>-0.1</v>
      </c>
      <c r="R45" s="213">
        <v>13002</v>
      </c>
      <c r="S45" s="214">
        <v>12943</v>
      </c>
      <c r="T45" s="215">
        <v>-59</v>
      </c>
      <c r="U45" s="216">
        <v>-0.5</v>
      </c>
    </row>
    <row r="46" spans="1:21" x14ac:dyDescent="0.2">
      <c r="A46" s="217" t="s">
        <v>61</v>
      </c>
      <c r="B46" s="218">
        <v>8966</v>
      </c>
      <c r="C46" s="219">
        <v>8933</v>
      </c>
      <c r="D46" s="220">
        <v>-33</v>
      </c>
      <c r="E46" s="221">
        <v>-0.4</v>
      </c>
      <c r="F46" s="218">
        <v>3399</v>
      </c>
      <c r="G46" s="219">
        <v>3323</v>
      </c>
      <c r="H46" s="220">
        <v>-76</v>
      </c>
      <c r="I46" s="221">
        <v>-2.2000000000000002</v>
      </c>
      <c r="J46" s="218">
        <v>7220</v>
      </c>
      <c r="K46" s="219">
        <v>7056</v>
      </c>
      <c r="L46" s="220">
        <v>-164</v>
      </c>
      <c r="M46" s="221">
        <v>-2.2999999999999998</v>
      </c>
      <c r="N46" s="218">
        <v>19539</v>
      </c>
      <c r="O46" s="219">
        <v>19531</v>
      </c>
      <c r="P46" s="220">
        <v>-8</v>
      </c>
      <c r="Q46" s="221">
        <v>0</v>
      </c>
      <c r="R46" s="218">
        <v>39124</v>
      </c>
      <c r="S46" s="219">
        <v>38843</v>
      </c>
      <c r="T46" s="220">
        <v>-281</v>
      </c>
      <c r="U46" s="221">
        <v>-0.7</v>
      </c>
    </row>
    <row r="47" spans="1:21" x14ac:dyDescent="0.2">
      <c r="A47" s="198" t="s">
        <v>36</v>
      </c>
      <c r="B47" s="213">
        <v>2955</v>
      </c>
      <c r="C47" s="214">
        <v>2980</v>
      </c>
      <c r="D47" s="215">
        <v>25</v>
      </c>
      <c r="E47" s="216">
        <v>0.8</v>
      </c>
      <c r="F47" s="213">
        <v>1193</v>
      </c>
      <c r="G47" s="214">
        <v>1212</v>
      </c>
      <c r="H47" s="215">
        <v>19</v>
      </c>
      <c r="I47" s="216">
        <v>1.6</v>
      </c>
      <c r="J47" s="213">
        <v>2309</v>
      </c>
      <c r="K47" s="214">
        <v>2269</v>
      </c>
      <c r="L47" s="215">
        <v>-40</v>
      </c>
      <c r="M47" s="216">
        <v>-1.7</v>
      </c>
      <c r="N47" s="213">
        <v>6809</v>
      </c>
      <c r="O47" s="214">
        <v>6868</v>
      </c>
      <c r="P47" s="215">
        <v>59</v>
      </c>
      <c r="Q47" s="216">
        <v>0.9</v>
      </c>
      <c r="R47" s="213">
        <v>13266</v>
      </c>
      <c r="S47" s="214">
        <v>13329</v>
      </c>
      <c r="T47" s="215">
        <v>63</v>
      </c>
      <c r="U47" s="216">
        <v>0.5</v>
      </c>
    </row>
    <row r="48" spans="1:21" x14ac:dyDescent="0.2">
      <c r="A48" s="198" t="s">
        <v>32</v>
      </c>
      <c r="B48" s="213">
        <v>3079</v>
      </c>
      <c r="C48" s="214">
        <v>3068</v>
      </c>
      <c r="D48" s="215">
        <v>-11</v>
      </c>
      <c r="E48" s="216">
        <v>-0.4</v>
      </c>
      <c r="F48" s="213">
        <v>1182</v>
      </c>
      <c r="G48" s="214">
        <v>1173</v>
      </c>
      <c r="H48" s="215">
        <v>-9</v>
      </c>
      <c r="I48" s="216">
        <v>-0.8</v>
      </c>
      <c r="J48" s="213">
        <v>2304</v>
      </c>
      <c r="K48" s="214">
        <v>2283</v>
      </c>
      <c r="L48" s="215">
        <v>-21</v>
      </c>
      <c r="M48" s="216">
        <v>-0.9</v>
      </c>
      <c r="N48" s="213">
        <v>6799</v>
      </c>
      <c r="O48" s="214">
        <v>6738</v>
      </c>
      <c r="P48" s="215">
        <v>-61</v>
      </c>
      <c r="Q48" s="216">
        <v>-0.9</v>
      </c>
      <c r="R48" s="213">
        <v>13364</v>
      </c>
      <c r="S48" s="214">
        <v>13262</v>
      </c>
      <c r="T48" s="215">
        <v>-102</v>
      </c>
      <c r="U48" s="216">
        <v>-0.8</v>
      </c>
    </row>
    <row r="49" spans="1:21" x14ac:dyDescent="0.2">
      <c r="A49" s="198" t="s">
        <v>33</v>
      </c>
      <c r="B49" s="213">
        <v>3176</v>
      </c>
      <c r="C49" s="214">
        <v>3173</v>
      </c>
      <c r="D49" s="215">
        <v>-3</v>
      </c>
      <c r="E49" s="216">
        <v>-0.1</v>
      </c>
      <c r="F49" s="213">
        <v>1172</v>
      </c>
      <c r="G49" s="214">
        <v>1171</v>
      </c>
      <c r="H49" s="215">
        <v>-1</v>
      </c>
      <c r="I49" s="216">
        <v>-0.1</v>
      </c>
      <c r="J49" s="213">
        <v>2300</v>
      </c>
      <c r="K49" s="214">
        <v>2276</v>
      </c>
      <c r="L49" s="215">
        <v>-24</v>
      </c>
      <c r="M49" s="216">
        <v>-1</v>
      </c>
      <c r="N49" s="213">
        <v>6815</v>
      </c>
      <c r="O49" s="214">
        <v>6810</v>
      </c>
      <c r="P49" s="215">
        <v>-5</v>
      </c>
      <c r="Q49" s="216">
        <v>-0.1</v>
      </c>
      <c r="R49" s="213">
        <v>13463</v>
      </c>
      <c r="S49" s="214">
        <v>13430</v>
      </c>
      <c r="T49" s="215">
        <v>-33</v>
      </c>
      <c r="U49" s="216">
        <v>-0.2</v>
      </c>
    </row>
    <row r="50" spans="1:21" x14ac:dyDescent="0.2">
      <c r="A50" s="198" t="s">
        <v>34</v>
      </c>
      <c r="B50" s="213">
        <v>3152</v>
      </c>
      <c r="C50" s="214">
        <v>3139</v>
      </c>
      <c r="D50" s="215">
        <v>-13</v>
      </c>
      <c r="E50" s="216">
        <v>-0.4</v>
      </c>
      <c r="F50" s="213">
        <v>1227</v>
      </c>
      <c r="G50" s="214">
        <v>1207</v>
      </c>
      <c r="H50" s="215">
        <v>-20</v>
      </c>
      <c r="I50" s="216">
        <v>-1.6</v>
      </c>
      <c r="J50" s="213">
        <v>2419</v>
      </c>
      <c r="K50" s="214">
        <v>2417</v>
      </c>
      <c r="L50" s="215">
        <v>-2</v>
      </c>
      <c r="M50" s="216">
        <v>-0.1</v>
      </c>
      <c r="N50" s="213">
        <v>6956</v>
      </c>
      <c r="O50" s="214">
        <v>6988</v>
      </c>
      <c r="P50" s="215">
        <v>32</v>
      </c>
      <c r="Q50" s="216">
        <v>0.5</v>
      </c>
      <c r="R50" s="213">
        <v>13754</v>
      </c>
      <c r="S50" s="214">
        <v>13751</v>
      </c>
      <c r="T50" s="215">
        <v>-3</v>
      </c>
      <c r="U50" s="216">
        <v>0</v>
      </c>
    </row>
    <row r="51" spans="1:21" x14ac:dyDescent="0.2">
      <c r="A51" s="198" t="s">
        <v>35</v>
      </c>
      <c r="B51" s="213">
        <v>3364</v>
      </c>
      <c r="C51" s="214">
        <v>3375</v>
      </c>
      <c r="D51" s="215">
        <v>11</v>
      </c>
      <c r="E51" s="216">
        <v>0.3</v>
      </c>
      <c r="F51" s="213">
        <v>1303</v>
      </c>
      <c r="G51" s="214">
        <v>1277</v>
      </c>
      <c r="H51" s="215">
        <v>-26</v>
      </c>
      <c r="I51" s="216">
        <v>-2</v>
      </c>
      <c r="J51" s="213">
        <v>2438</v>
      </c>
      <c r="K51" s="214">
        <v>2460</v>
      </c>
      <c r="L51" s="215">
        <v>22</v>
      </c>
      <c r="M51" s="216">
        <v>0.9</v>
      </c>
      <c r="N51" s="213">
        <v>7256</v>
      </c>
      <c r="O51" s="214">
        <v>7212</v>
      </c>
      <c r="P51" s="215">
        <v>-44</v>
      </c>
      <c r="Q51" s="216">
        <v>-0.6</v>
      </c>
      <c r="R51" s="213">
        <v>14361</v>
      </c>
      <c r="S51" s="214">
        <v>14324</v>
      </c>
      <c r="T51" s="215">
        <v>-37</v>
      </c>
      <c r="U51" s="216">
        <v>-0.3</v>
      </c>
    </row>
    <row r="52" spans="1:21" x14ac:dyDescent="0.2">
      <c r="A52" s="217" t="s">
        <v>62</v>
      </c>
      <c r="B52" s="218">
        <v>15726</v>
      </c>
      <c r="C52" s="219">
        <v>15735</v>
      </c>
      <c r="D52" s="220">
        <v>9</v>
      </c>
      <c r="E52" s="221">
        <v>0.1</v>
      </c>
      <c r="F52" s="218">
        <v>6077</v>
      </c>
      <c r="G52" s="219">
        <v>6040</v>
      </c>
      <c r="H52" s="220">
        <v>-37</v>
      </c>
      <c r="I52" s="221">
        <v>-0.6</v>
      </c>
      <c r="J52" s="218">
        <v>11770</v>
      </c>
      <c r="K52" s="219">
        <v>11705</v>
      </c>
      <c r="L52" s="220">
        <v>-65</v>
      </c>
      <c r="M52" s="221">
        <v>-0.6</v>
      </c>
      <c r="N52" s="218">
        <v>34635</v>
      </c>
      <c r="O52" s="219">
        <v>34616</v>
      </c>
      <c r="P52" s="220">
        <v>-19</v>
      </c>
      <c r="Q52" s="221">
        <v>-0.1</v>
      </c>
      <c r="R52" s="218">
        <v>68208</v>
      </c>
      <c r="S52" s="219">
        <v>68096</v>
      </c>
      <c r="T52" s="220">
        <v>-112</v>
      </c>
      <c r="U52" s="221">
        <v>-0.2</v>
      </c>
    </row>
    <row r="53" spans="1:21" x14ac:dyDescent="0.2">
      <c r="A53" s="203" t="s">
        <v>63</v>
      </c>
      <c r="B53" s="222">
        <v>394</v>
      </c>
      <c r="C53" s="223">
        <v>368</v>
      </c>
      <c r="D53" s="224">
        <v>-26</v>
      </c>
      <c r="E53" s="225">
        <v>-6.6</v>
      </c>
      <c r="F53" s="222">
        <v>147</v>
      </c>
      <c r="G53" s="223">
        <v>143</v>
      </c>
      <c r="H53" s="224">
        <v>-4</v>
      </c>
      <c r="I53" s="225">
        <v>-2.7</v>
      </c>
      <c r="J53" s="222">
        <v>223</v>
      </c>
      <c r="K53" s="223">
        <v>234</v>
      </c>
      <c r="L53" s="224">
        <v>11</v>
      </c>
      <c r="M53" s="225">
        <v>4.9000000000000004</v>
      </c>
      <c r="N53" s="222">
        <v>669</v>
      </c>
      <c r="O53" s="223">
        <v>656</v>
      </c>
      <c r="P53" s="224">
        <v>-13</v>
      </c>
      <c r="Q53" s="225">
        <v>-1.9</v>
      </c>
      <c r="R53" s="222">
        <v>1433</v>
      </c>
      <c r="S53" s="223">
        <v>1401</v>
      </c>
      <c r="T53" s="224">
        <v>-32</v>
      </c>
      <c r="U53" s="225">
        <v>-2.2000000000000002</v>
      </c>
    </row>
    <row r="54" spans="1:21" x14ac:dyDescent="0.2">
      <c r="A54" s="226" t="s">
        <v>64</v>
      </c>
      <c r="B54" s="227">
        <v>25086</v>
      </c>
      <c r="C54" s="228">
        <v>25036</v>
      </c>
      <c r="D54" s="229">
        <v>-50</v>
      </c>
      <c r="E54" s="230">
        <v>-0.2</v>
      </c>
      <c r="F54" s="227">
        <v>9623</v>
      </c>
      <c r="G54" s="228">
        <v>9506</v>
      </c>
      <c r="H54" s="229">
        <v>-117</v>
      </c>
      <c r="I54" s="230">
        <v>-1.2</v>
      </c>
      <c r="J54" s="227">
        <v>19213</v>
      </c>
      <c r="K54" s="228">
        <v>18995</v>
      </c>
      <c r="L54" s="229">
        <v>-218</v>
      </c>
      <c r="M54" s="230">
        <v>-1.1000000000000001</v>
      </c>
      <c r="N54" s="227">
        <v>54843</v>
      </c>
      <c r="O54" s="228">
        <v>54803</v>
      </c>
      <c r="P54" s="229">
        <v>-40</v>
      </c>
      <c r="Q54" s="230">
        <v>-0.1</v>
      </c>
      <c r="R54" s="227">
        <v>108765</v>
      </c>
      <c r="S54" s="228">
        <v>108340</v>
      </c>
      <c r="T54" s="229">
        <v>-425</v>
      </c>
      <c r="U54" s="230">
        <v>-0.4</v>
      </c>
    </row>
  </sheetData>
  <mergeCells count="33">
    <mergeCell ref="A20:U20"/>
    <mergeCell ref="A2:U2"/>
    <mergeCell ref="B3:E3"/>
    <mergeCell ref="F3:I3"/>
    <mergeCell ref="J3:M3"/>
    <mergeCell ref="N3:Q3"/>
    <mergeCell ref="R3:U3"/>
    <mergeCell ref="D4:E4"/>
    <mergeCell ref="H4:I4"/>
    <mergeCell ref="L4:M4"/>
    <mergeCell ref="P4:Q4"/>
    <mergeCell ref="T4:U4"/>
    <mergeCell ref="D22:E22"/>
    <mergeCell ref="H22:I22"/>
    <mergeCell ref="L22:M22"/>
    <mergeCell ref="P22:Q22"/>
    <mergeCell ref="T22:U22"/>
    <mergeCell ref="B21:E21"/>
    <mergeCell ref="F21:I21"/>
    <mergeCell ref="J21:M21"/>
    <mergeCell ref="N21:Q21"/>
    <mergeCell ref="R21:U21"/>
    <mergeCell ref="A38:U38"/>
    <mergeCell ref="B39:E39"/>
    <mergeCell ref="F39:I39"/>
    <mergeCell ref="J39:M39"/>
    <mergeCell ref="N39:Q39"/>
    <mergeCell ref="R39:U39"/>
    <mergeCell ref="D40:E40"/>
    <mergeCell ref="H40:I40"/>
    <mergeCell ref="L40:M40"/>
    <mergeCell ref="P40:Q40"/>
    <mergeCell ref="T40:U40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  <pageSetUpPr fitToPage="1"/>
  </sheetPr>
  <dimension ref="A2:AL54"/>
  <sheetViews>
    <sheetView showGridLines="0" zoomScale="85" zoomScaleNormal="85" workbookViewId="0"/>
  </sheetViews>
  <sheetFormatPr baseColWidth="10" defaultRowHeight="15" x14ac:dyDescent="0.25"/>
  <cols>
    <col min="1" max="1" width="14.42578125" customWidth="1"/>
    <col min="2" max="3" width="7.7109375" customWidth="1"/>
    <col min="4" max="4" width="8.42578125" customWidth="1"/>
    <col min="5" max="6" width="7.7109375" customWidth="1"/>
    <col min="7" max="7" width="8.42578125" customWidth="1"/>
    <col min="8" max="9" width="7.7109375" customWidth="1"/>
    <col min="10" max="10" width="8.42578125" customWidth="1"/>
    <col min="11" max="12" width="7.7109375" customWidth="1"/>
    <col min="13" max="13" width="8.42578125" customWidth="1"/>
    <col min="14" max="15" width="7.7109375" customWidth="1"/>
    <col min="16" max="16" width="8.42578125" customWidth="1"/>
    <col min="17" max="17" width="2" customWidth="1"/>
    <col min="18" max="18" width="14.42578125" customWidth="1"/>
    <col min="19" max="19" width="5.85546875" customWidth="1"/>
    <col min="20" max="20" width="6.7109375" customWidth="1"/>
    <col min="21" max="21" width="5.85546875" customWidth="1"/>
    <col min="22" max="22" width="6.5703125" customWidth="1"/>
    <col min="23" max="23" width="5.85546875" customWidth="1"/>
    <col min="24" max="24" width="6.5703125" customWidth="1"/>
    <col min="25" max="25" width="5.85546875" customWidth="1"/>
    <col min="26" max="26" width="6.5703125" customWidth="1"/>
    <col min="27" max="27" width="5.85546875" customWidth="1"/>
    <col min="28" max="28" width="6.5703125" customWidth="1"/>
    <col min="29" max="29" width="5.85546875" customWidth="1"/>
    <col min="30" max="30" width="6.5703125" customWidth="1"/>
    <col min="31" max="31" width="5.85546875" customWidth="1"/>
    <col min="32" max="32" width="6.5703125" customWidth="1"/>
    <col min="33" max="33" width="5.85546875" customWidth="1"/>
    <col min="34" max="34" width="6.5703125" customWidth="1"/>
    <col min="35" max="35" width="6.28515625" customWidth="1"/>
    <col min="36" max="36" width="6.5703125" customWidth="1"/>
    <col min="37" max="37" width="6.28515625" customWidth="1"/>
    <col min="38" max="38" width="6.5703125" customWidth="1"/>
  </cols>
  <sheetData>
    <row r="2" spans="1:38" ht="12.75" customHeight="1" x14ac:dyDescent="0.25">
      <c r="A2" s="177" t="s">
        <v>67</v>
      </c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177"/>
      <c r="P2" s="177"/>
      <c r="R2" s="177" t="s">
        <v>68</v>
      </c>
      <c r="S2" s="177"/>
      <c r="T2" s="177"/>
      <c r="U2" s="177"/>
      <c r="V2" s="177"/>
      <c r="W2" s="177"/>
      <c r="X2" s="177"/>
      <c r="Y2" s="177"/>
      <c r="Z2" s="177"/>
      <c r="AA2" s="177"/>
      <c r="AB2" s="177"/>
      <c r="AC2" s="177"/>
      <c r="AD2" s="177"/>
      <c r="AE2" s="177"/>
      <c r="AF2" s="177"/>
      <c r="AG2" s="177"/>
      <c r="AH2" s="177"/>
      <c r="AI2" s="177"/>
      <c r="AJ2" s="177"/>
      <c r="AK2" s="177"/>
      <c r="AL2" s="177"/>
    </row>
    <row r="3" spans="1:38" x14ac:dyDescent="0.25">
      <c r="A3" s="30"/>
      <c r="B3" s="176" t="s">
        <v>40</v>
      </c>
      <c r="C3" s="176"/>
      <c r="D3" s="176"/>
      <c r="E3" s="176" t="s">
        <v>42</v>
      </c>
      <c r="F3" s="176"/>
      <c r="G3" s="176"/>
      <c r="H3" s="176" t="s">
        <v>44</v>
      </c>
      <c r="I3" s="176"/>
      <c r="J3" s="176"/>
      <c r="K3" s="176" t="s">
        <v>46</v>
      </c>
      <c r="L3" s="176"/>
      <c r="M3" s="176"/>
      <c r="N3" s="176" t="s">
        <v>18</v>
      </c>
      <c r="O3" s="176"/>
      <c r="P3" s="176"/>
      <c r="Q3" s="31"/>
      <c r="R3" s="30"/>
      <c r="S3" s="176" t="str">
        <f>B3</f>
        <v>Allier</v>
      </c>
      <c r="T3" s="176"/>
      <c r="U3" s="176"/>
      <c r="V3" s="176"/>
      <c r="W3" s="176" t="str">
        <f>E3</f>
        <v>Cantal</v>
      </c>
      <c r="X3" s="176"/>
      <c r="Y3" s="176"/>
      <c r="Z3" s="176"/>
      <c r="AA3" s="176" t="str">
        <f>H3</f>
        <v>Haute-Loire</v>
      </c>
      <c r="AB3" s="176"/>
      <c r="AC3" s="176"/>
      <c r="AD3" s="176"/>
      <c r="AE3" s="176" t="str">
        <f>K3</f>
        <v>Puy-de-Dôme</v>
      </c>
      <c r="AF3" s="176"/>
      <c r="AG3" s="176"/>
      <c r="AH3" s="176"/>
      <c r="AI3" s="176" t="str">
        <f>N3</f>
        <v>Académie</v>
      </c>
      <c r="AJ3" s="176"/>
      <c r="AK3" s="176"/>
      <c r="AL3" s="176"/>
    </row>
    <row r="4" spans="1:38" ht="24" customHeight="1" x14ac:dyDescent="0.25">
      <c r="A4" s="32"/>
      <c r="B4" s="174" t="s">
        <v>52</v>
      </c>
      <c r="C4" s="175"/>
      <c r="D4" s="33" t="s">
        <v>51</v>
      </c>
      <c r="E4" s="174" t="str">
        <f>+$B$4</f>
        <v>Constat</v>
      </c>
      <c r="F4" s="175"/>
      <c r="G4" s="33" t="str">
        <f>$D$4</f>
        <v>Prévision</v>
      </c>
      <c r="H4" s="174" t="str">
        <f>+$B$4</f>
        <v>Constat</v>
      </c>
      <c r="I4" s="175"/>
      <c r="J4" s="33" t="str">
        <f>$D$4</f>
        <v>Prévision</v>
      </c>
      <c r="K4" s="174" t="str">
        <f>+$B$4</f>
        <v>Constat</v>
      </c>
      <c r="L4" s="175"/>
      <c r="M4" s="33" t="str">
        <f>$D$4</f>
        <v>Prévision</v>
      </c>
      <c r="N4" s="174" t="str">
        <f>+$B$4</f>
        <v>Constat</v>
      </c>
      <c r="O4" s="175"/>
      <c r="P4" s="33" t="str">
        <f>$D$4</f>
        <v>Prévision</v>
      </c>
      <c r="R4" s="32"/>
      <c r="S4" s="171" t="str">
        <f>CONCATENATE("Constat ",$B$5,CHAR(10),"Constat ",$C$5)</f>
        <v>Constat 2023
Constat 2024</v>
      </c>
      <c r="T4" s="172"/>
      <c r="U4" s="172" t="str">
        <f>CONCATENATE("Constat ",$C$5,CHAR(10),"Prévision ",$D$5)</f>
        <v>Constat 2024
Prévision 2025</v>
      </c>
      <c r="V4" s="173"/>
      <c r="W4" s="171" t="str">
        <f>CONCATENATE("Constat ",$B$5,CHAR(10),"Constat ",$C$5)</f>
        <v>Constat 2023
Constat 2024</v>
      </c>
      <c r="X4" s="172"/>
      <c r="Y4" s="172" t="str">
        <f>CONCATENATE("Constat ",$C$5,CHAR(10),"Prévision ",$D$5)</f>
        <v>Constat 2024
Prévision 2025</v>
      </c>
      <c r="Z4" s="173"/>
      <c r="AA4" s="171" t="str">
        <f>CONCATENATE("Constat ",$B$5,CHAR(10),"Constat ",$C$5)</f>
        <v>Constat 2023
Constat 2024</v>
      </c>
      <c r="AB4" s="172"/>
      <c r="AC4" s="172" t="str">
        <f>CONCATENATE("Constat ",$C$5,CHAR(10),"Prévision ",$D$5)</f>
        <v>Constat 2024
Prévision 2025</v>
      </c>
      <c r="AD4" s="173"/>
      <c r="AE4" s="171" t="str">
        <f>CONCATENATE("Constat ",$B$5,CHAR(10),"Constat ",$C$5)</f>
        <v>Constat 2023
Constat 2024</v>
      </c>
      <c r="AF4" s="172"/>
      <c r="AG4" s="172" t="str">
        <f>CONCATENATE("Constat ",$C$5,CHAR(10),"Prévision ",$D$5)</f>
        <v>Constat 2024
Prévision 2025</v>
      </c>
      <c r="AH4" s="173"/>
      <c r="AI4" s="171" t="str">
        <f>CONCATENATE("Constat ",$B$5,CHAR(10),"Constat ",$C$5)</f>
        <v>Constat 2023
Constat 2024</v>
      </c>
      <c r="AJ4" s="172"/>
      <c r="AK4" s="172" t="str">
        <f>CONCATENATE("Constat ",$C$5,CHAR(10),"Prévision ",$D$5)</f>
        <v>Constat 2024
Prévision 2025</v>
      </c>
      <c r="AL4" s="173"/>
    </row>
    <row r="5" spans="1:38" x14ac:dyDescent="0.25">
      <c r="A5" s="34" t="s">
        <v>54</v>
      </c>
      <c r="B5" s="35">
        <f>$C$5-1</f>
        <v>2023</v>
      </c>
      <c r="C5" s="36">
        <v>2024</v>
      </c>
      <c r="D5" s="37">
        <f>$C$5+1</f>
        <v>2025</v>
      </c>
      <c r="E5" s="35">
        <f>$C$5-1</f>
        <v>2023</v>
      </c>
      <c r="F5" s="36">
        <f>$C$5</f>
        <v>2024</v>
      </c>
      <c r="G5" s="37">
        <f>$C$5+1</f>
        <v>2025</v>
      </c>
      <c r="H5" s="35">
        <f>$C$5-1</f>
        <v>2023</v>
      </c>
      <c r="I5" s="36">
        <f>$C$5</f>
        <v>2024</v>
      </c>
      <c r="J5" s="37">
        <f>$C$5+1</f>
        <v>2025</v>
      </c>
      <c r="K5" s="35">
        <f>$C$5-1</f>
        <v>2023</v>
      </c>
      <c r="L5" s="36">
        <f>$C$5</f>
        <v>2024</v>
      </c>
      <c r="M5" s="37">
        <f>$C$5+1</f>
        <v>2025</v>
      </c>
      <c r="N5" s="35">
        <f>$C$5-1</f>
        <v>2023</v>
      </c>
      <c r="O5" s="36">
        <f>$C$5</f>
        <v>2024</v>
      </c>
      <c r="P5" s="37">
        <f>$C$5+1</f>
        <v>2025</v>
      </c>
      <c r="R5" s="34" t="s">
        <v>54</v>
      </c>
      <c r="S5" s="35" t="s">
        <v>55</v>
      </c>
      <c r="T5" s="38" t="s">
        <v>56</v>
      </c>
      <c r="U5" s="39" t="s">
        <v>55</v>
      </c>
      <c r="V5" s="40" t="s">
        <v>56</v>
      </c>
      <c r="W5" s="35" t="str">
        <f>+S5</f>
        <v>Eff.</v>
      </c>
      <c r="X5" s="38" t="str">
        <f>+T5</f>
        <v>%</v>
      </c>
      <c r="Y5" s="39" t="s">
        <v>55</v>
      </c>
      <c r="Z5" s="40" t="s">
        <v>56</v>
      </c>
      <c r="AA5" s="35" t="str">
        <f>+W5</f>
        <v>Eff.</v>
      </c>
      <c r="AB5" s="38" t="str">
        <f>+X5</f>
        <v>%</v>
      </c>
      <c r="AC5" s="39" t="s">
        <v>55</v>
      </c>
      <c r="AD5" s="40" t="s">
        <v>56</v>
      </c>
      <c r="AE5" s="35" t="str">
        <f>+AA5</f>
        <v>Eff.</v>
      </c>
      <c r="AF5" s="38" t="str">
        <f>+AB5</f>
        <v>%</v>
      </c>
      <c r="AG5" s="39" t="s">
        <v>55</v>
      </c>
      <c r="AH5" s="40" t="s">
        <v>56</v>
      </c>
      <c r="AI5" s="35" t="str">
        <f>+AE5</f>
        <v>Eff.</v>
      </c>
      <c r="AJ5" s="38" t="str">
        <f>+AF5</f>
        <v>%</v>
      </c>
      <c r="AK5" s="39" t="s">
        <v>55</v>
      </c>
      <c r="AL5" s="40" t="s">
        <v>56</v>
      </c>
    </row>
    <row r="6" spans="1:38" x14ac:dyDescent="0.25">
      <c r="A6" s="41" t="s">
        <v>57</v>
      </c>
      <c r="B6" s="42">
        <v>287</v>
      </c>
      <c r="C6" s="43">
        <v>282</v>
      </c>
      <c r="D6" s="44">
        <v>268</v>
      </c>
      <c r="E6" s="42">
        <v>83</v>
      </c>
      <c r="F6" s="43">
        <v>80</v>
      </c>
      <c r="G6" s="44">
        <v>71</v>
      </c>
      <c r="H6" s="42">
        <v>519</v>
      </c>
      <c r="I6" s="43">
        <v>456</v>
      </c>
      <c r="J6" s="44">
        <v>436</v>
      </c>
      <c r="K6" s="42">
        <v>219</v>
      </c>
      <c r="L6" s="43">
        <v>207</v>
      </c>
      <c r="M6" s="44">
        <v>189</v>
      </c>
      <c r="N6" s="42">
        <v>1108</v>
      </c>
      <c r="O6" s="43">
        <v>1025</v>
      </c>
      <c r="P6" s="44">
        <v>964</v>
      </c>
      <c r="R6" s="41" t="s">
        <v>57</v>
      </c>
      <c r="S6" s="42">
        <v>-5</v>
      </c>
      <c r="T6" s="45">
        <v>-1.7</v>
      </c>
      <c r="U6" s="4">
        <v>-14</v>
      </c>
      <c r="V6" s="45">
        <v>-5</v>
      </c>
      <c r="W6" s="42">
        <v>-3</v>
      </c>
      <c r="X6" s="45">
        <v>-3.6</v>
      </c>
      <c r="Y6" s="4">
        <v>-9</v>
      </c>
      <c r="Z6" s="45">
        <v>-11.2</v>
      </c>
      <c r="AA6" s="42">
        <v>-63</v>
      </c>
      <c r="AB6" s="45">
        <v>-12.1</v>
      </c>
      <c r="AC6" s="4">
        <v>-20</v>
      </c>
      <c r="AD6" s="45">
        <v>-4.4000000000000004</v>
      </c>
      <c r="AE6" s="42">
        <v>-12</v>
      </c>
      <c r="AF6" s="45">
        <v>-5.5</v>
      </c>
      <c r="AG6" s="4">
        <v>-18</v>
      </c>
      <c r="AH6" s="45">
        <v>-8.6999999999999993</v>
      </c>
      <c r="AI6" s="42">
        <v>-83</v>
      </c>
      <c r="AJ6" s="45">
        <v>-7.5</v>
      </c>
      <c r="AK6" s="4">
        <v>-61</v>
      </c>
      <c r="AL6" s="45">
        <v>-6</v>
      </c>
    </row>
    <row r="7" spans="1:38" x14ac:dyDescent="0.25">
      <c r="A7" s="32" t="s">
        <v>58</v>
      </c>
      <c r="B7" s="5">
        <v>2434</v>
      </c>
      <c r="C7" s="6">
        <v>2627</v>
      </c>
      <c r="D7" s="7">
        <v>2480</v>
      </c>
      <c r="E7" s="5">
        <v>923</v>
      </c>
      <c r="F7" s="6">
        <v>935</v>
      </c>
      <c r="G7" s="7">
        <v>928</v>
      </c>
      <c r="H7" s="5">
        <v>1351</v>
      </c>
      <c r="I7" s="6">
        <v>1388</v>
      </c>
      <c r="J7" s="7">
        <v>1282</v>
      </c>
      <c r="K7" s="5">
        <v>5367</v>
      </c>
      <c r="L7" s="6">
        <v>5500</v>
      </c>
      <c r="M7" s="7">
        <v>5244</v>
      </c>
      <c r="N7" s="5">
        <v>10075</v>
      </c>
      <c r="O7" s="6">
        <v>10450</v>
      </c>
      <c r="P7" s="7">
        <v>9934</v>
      </c>
      <c r="R7" s="32" t="s">
        <v>58</v>
      </c>
      <c r="S7" s="5">
        <v>193</v>
      </c>
      <c r="T7" s="8">
        <v>7.9</v>
      </c>
      <c r="U7" s="9">
        <v>-147</v>
      </c>
      <c r="V7" s="8">
        <v>-5.6</v>
      </c>
      <c r="W7" s="5">
        <v>12</v>
      </c>
      <c r="X7" s="8">
        <v>1.3</v>
      </c>
      <c r="Y7" s="9">
        <v>-7</v>
      </c>
      <c r="Z7" s="8">
        <v>-0.7</v>
      </c>
      <c r="AA7" s="5">
        <v>37</v>
      </c>
      <c r="AB7" s="8">
        <v>2.7</v>
      </c>
      <c r="AC7" s="9">
        <v>-106</v>
      </c>
      <c r="AD7" s="8">
        <v>-7.6</v>
      </c>
      <c r="AE7" s="5">
        <v>133</v>
      </c>
      <c r="AF7" s="8">
        <v>2.5</v>
      </c>
      <c r="AG7" s="9">
        <v>-256</v>
      </c>
      <c r="AH7" s="8">
        <v>-4.7</v>
      </c>
      <c r="AI7" s="5">
        <v>375</v>
      </c>
      <c r="AJ7" s="8">
        <v>3.7</v>
      </c>
      <c r="AK7" s="9">
        <v>-516</v>
      </c>
      <c r="AL7" s="8">
        <v>-4.9000000000000004</v>
      </c>
    </row>
    <row r="8" spans="1:38" x14ac:dyDescent="0.25">
      <c r="A8" s="32" t="s">
        <v>59</v>
      </c>
      <c r="B8" s="5">
        <v>2699</v>
      </c>
      <c r="C8" s="6">
        <v>2501</v>
      </c>
      <c r="D8" s="7">
        <v>2701</v>
      </c>
      <c r="E8" s="5">
        <v>952</v>
      </c>
      <c r="F8" s="6">
        <v>923</v>
      </c>
      <c r="G8" s="7">
        <v>963</v>
      </c>
      <c r="H8" s="5">
        <v>1433</v>
      </c>
      <c r="I8" s="6">
        <v>1365</v>
      </c>
      <c r="J8" s="7">
        <v>1426</v>
      </c>
      <c r="K8" s="5">
        <v>5781</v>
      </c>
      <c r="L8" s="6">
        <v>5543</v>
      </c>
      <c r="M8" s="7">
        <v>5654</v>
      </c>
      <c r="N8" s="5">
        <v>10865</v>
      </c>
      <c r="O8" s="6">
        <v>10332</v>
      </c>
      <c r="P8" s="7">
        <v>10744</v>
      </c>
      <c r="R8" s="32" t="s">
        <v>59</v>
      </c>
      <c r="S8" s="5">
        <v>-198</v>
      </c>
      <c r="T8" s="8">
        <v>-7.3</v>
      </c>
      <c r="U8" s="9">
        <v>200</v>
      </c>
      <c r="V8" s="8">
        <v>8</v>
      </c>
      <c r="W8" s="5">
        <v>-29</v>
      </c>
      <c r="X8" s="8">
        <v>-3</v>
      </c>
      <c r="Y8" s="9">
        <v>40</v>
      </c>
      <c r="Z8" s="8">
        <v>4.3</v>
      </c>
      <c r="AA8" s="5">
        <v>-68</v>
      </c>
      <c r="AB8" s="8">
        <v>-4.7</v>
      </c>
      <c r="AC8" s="9">
        <v>61</v>
      </c>
      <c r="AD8" s="8">
        <v>4.5</v>
      </c>
      <c r="AE8" s="5">
        <v>-238</v>
      </c>
      <c r="AF8" s="8">
        <v>-4.0999999999999996</v>
      </c>
      <c r="AG8" s="9">
        <v>111</v>
      </c>
      <c r="AH8" s="8">
        <v>2</v>
      </c>
      <c r="AI8" s="5">
        <v>-533</v>
      </c>
      <c r="AJ8" s="8">
        <v>-4.9000000000000004</v>
      </c>
      <c r="AK8" s="9">
        <v>412</v>
      </c>
      <c r="AL8" s="8">
        <v>4</v>
      </c>
    </row>
    <row r="9" spans="1:38" x14ac:dyDescent="0.25">
      <c r="A9" s="32" t="s">
        <v>60</v>
      </c>
      <c r="B9" s="5">
        <v>2740</v>
      </c>
      <c r="C9" s="6">
        <v>2789</v>
      </c>
      <c r="D9" s="7">
        <v>2589</v>
      </c>
      <c r="E9" s="5">
        <v>1060</v>
      </c>
      <c r="F9" s="6">
        <v>960</v>
      </c>
      <c r="G9" s="7">
        <v>944</v>
      </c>
      <c r="H9" s="5">
        <v>1518</v>
      </c>
      <c r="I9" s="6">
        <v>1437</v>
      </c>
      <c r="J9" s="7">
        <v>1391</v>
      </c>
      <c r="K9" s="5">
        <v>5953</v>
      </c>
      <c r="L9" s="6">
        <v>5893</v>
      </c>
      <c r="M9" s="7">
        <v>5677</v>
      </c>
      <c r="N9" s="5">
        <v>11271</v>
      </c>
      <c r="O9" s="6">
        <v>11079</v>
      </c>
      <c r="P9" s="7">
        <v>10601</v>
      </c>
      <c r="R9" s="32" t="s">
        <v>60</v>
      </c>
      <c r="S9" s="5">
        <v>49</v>
      </c>
      <c r="T9" s="8">
        <v>1.8</v>
      </c>
      <c r="U9" s="9">
        <v>-200</v>
      </c>
      <c r="V9" s="8">
        <v>-7.2</v>
      </c>
      <c r="W9" s="5">
        <v>-100</v>
      </c>
      <c r="X9" s="8">
        <v>-9.4</v>
      </c>
      <c r="Y9" s="9">
        <v>-16</v>
      </c>
      <c r="Z9" s="8">
        <v>-1.7</v>
      </c>
      <c r="AA9" s="5">
        <v>-81</v>
      </c>
      <c r="AB9" s="8">
        <v>-5.3</v>
      </c>
      <c r="AC9" s="9">
        <v>-46</v>
      </c>
      <c r="AD9" s="8">
        <v>-3.2</v>
      </c>
      <c r="AE9" s="5">
        <v>-60</v>
      </c>
      <c r="AF9" s="8">
        <v>-1</v>
      </c>
      <c r="AG9" s="9">
        <v>-216</v>
      </c>
      <c r="AH9" s="8">
        <v>-3.7</v>
      </c>
      <c r="AI9" s="5">
        <v>-192</v>
      </c>
      <c r="AJ9" s="8">
        <v>-1.7</v>
      </c>
      <c r="AK9" s="9">
        <v>-478</v>
      </c>
      <c r="AL9" s="8">
        <v>-4.3</v>
      </c>
    </row>
    <row r="10" spans="1:38" x14ac:dyDescent="0.25">
      <c r="A10" s="10" t="s">
        <v>61</v>
      </c>
      <c r="B10" s="11">
        <v>8160</v>
      </c>
      <c r="C10" s="12">
        <v>8199</v>
      </c>
      <c r="D10" s="13">
        <v>8038</v>
      </c>
      <c r="E10" s="11">
        <v>3018</v>
      </c>
      <c r="F10" s="12">
        <v>2898</v>
      </c>
      <c r="G10" s="13">
        <v>2906</v>
      </c>
      <c r="H10" s="11">
        <v>4821</v>
      </c>
      <c r="I10" s="12">
        <v>4646</v>
      </c>
      <c r="J10" s="13">
        <v>4535</v>
      </c>
      <c r="K10" s="11">
        <v>17320</v>
      </c>
      <c r="L10" s="12">
        <v>17143</v>
      </c>
      <c r="M10" s="13">
        <v>16764</v>
      </c>
      <c r="N10" s="11">
        <v>33319</v>
      </c>
      <c r="O10" s="12">
        <v>32886</v>
      </c>
      <c r="P10" s="13">
        <v>32243</v>
      </c>
      <c r="R10" s="10" t="s">
        <v>61</v>
      </c>
      <c r="S10" s="14">
        <v>39</v>
      </c>
      <c r="T10" s="15">
        <v>0.5</v>
      </c>
      <c r="U10" s="16">
        <v>-161</v>
      </c>
      <c r="V10" s="15">
        <v>-2</v>
      </c>
      <c r="W10" s="14">
        <v>-120</v>
      </c>
      <c r="X10" s="15">
        <v>-4</v>
      </c>
      <c r="Y10" s="16">
        <v>8</v>
      </c>
      <c r="Z10" s="15">
        <v>0.3</v>
      </c>
      <c r="AA10" s="14">
        <v>-175</v>
      </c>
      <c r="AB10" s="15">
        <v>-3.6</v>
      </c>
      <c r="AC10" s="16">
        <v>-111</v>
      </c>
      <c r="AD10" s="15">
        <v>-2.4</v>
      </c>
      <c r="AE10" s="14">
        <v>-177</v>
      </c>
      <c r="AF10" s="15">
        <v>-1</v>
      </c>
      <c r="AG10" s="16">
        <v>-379</v>
      </c>
      <c r="AH10" s="15">
        <v>-2.2000000000000002</v>
      </c>
      <c r="AI10" s="14">
        <v>-433</v>
      </c>
      <c r="AJ10" s="15">
        <v>-1.3</v>
      </c>
      <c r="AK10" s="16">
        <v>-643</v>
      </c>
      <c r="AL10" s="15">
        <v>-2</v>
      </c>
    </row>
    <row r="11" spans="1:38" x14ac:dyDescent="0.25">
      <c r="A11" s="32" t="s">
        <v>36</v>
      </c>
      <c r="B11" s="5">
        <v>2844</v>
      </c>
      <c r="C11" s="6">
        <v>2744</v>
      </c>
      <c r="D11" s="7">
        <v>2793</v>
      </c>
      <c r="E11" s="5">
        <v>1044</v>
      </c>
      <c r="F11" s="6">
        <v>1079</v>
      </c>
      <c r="G11" s="7">
        <v>977</v>
      </c>
      <c r="H11" s="5">
        <v>1575</v>
      </c>
      <c r="I11" s="6">
        <v>1522</v>
      </c>
      <c r="J11" s="7">
        <v>1449</v>
      </c>
      <c r="K11" s="5">
        <v>5917</v>
      </c>
      <c r="L11" s="6">
        <v>6023</v>
      </c>
      <c r="M11" s="7">
        <v>5963</v>
      </c>
      <c r="N11" s="5">
        <v>11380</v>
      </c>
      <c r="O11" s="6">
        <v>11368</v>
      </c>
      <c r="P11" s="7">
        <v>11182</v>
      </c>
      <c r="R11" s="32" t="s">
        <v>36</v>
      </c>
      <c r="S11" s="5">
        <v>-100</v>
      </c>
      <c r="T11" s="8">
        <v>-3.5</v>
      </c>
      <c r="U11" s="9">
        <v>49</v>
      </c>
      <c r="V11" s="8">
        <v>1.8</v>
      </c>
      <c r="W11" s="5">
        <v>35</v>
      </c>
      <c r="X11" s="8">
        <v>3.4</v>
      </c>
      <c r="Y11" s="9">
        <v>-102</v>
      </c>
      <c r="Z11" s="8">
        <v>-9.5</v>
      </c>
      <c r="AA11" s="5">
        <v>-53</v>
      </c>
      <c r="AB11" s="8">
        <v>-3.4</v>
      </c>
      <c r="AC11" s="9">
        <v>-73</v>
      </c>
      <c r="AD11" s="8">
        <v>-4.8</v>
      </c>
      <c r="AE11" s="5">
        <v>106</v>
      </c>
      <c r="AF11" s="8">
        <v>1.8</v>
      </c>
      <c r="AG11" s="9">
        <v>-60</v>
      </c>
      <c r="AH11" s="8">
        <v>-1</v>
      </c>
      <c r="AI11" s="5">
        <v>-12</v>
      </c>
      <c r="AJ11" s="8">
        <v>-0.1</v>
      </c>
      <c r="AK11" s="9">
        <v>-186</v>
      </c>
      <c r="AL11" s="8">
        <v>-1.6</v>
      </c>
    </row>
    <row r="12" spans="1:38" x14ac:dyDescent="0.25">
      <c r="A12" s="32" t="s">
        <v>32</v>
      </c>
      <c r="B12" s="5">
        <v>2891</v>
      </c>
      <c r="C12" s="6">
        <v>2797</v>
      </c>
      <c r="D12" s="7">
        <v>2699</v>
      </c>
      <c r="E12" s="5">
        <v>1045</v>
      </c>
      <c r="F12" s="6">
        <v>1035</v>
      </c>
      <c r="G12" s="7">
        <v>1070</v>
      </c>
      <c r="H12" s="5">
        <v>1551</v>
      </c>
      <c r="I12" s="6">
        <v>1555</v>
      </c>
      <c r="J12" s="7">
        <v>1511</v>
      </c>
      <c r="K12" s="5">
        <v>5985</v>
      </c>
      <c r="L12" s="6">
        <v>5871</v>
      </c>
      <c r="M12" s="7">
        <v>5976</v>
      </c>
      <c r="N12" s="5">
        <v>11472</v>
      </c>
      <c r="O12" s="6">
        <v>11258</v>
      </c>
      <c r="P12" s="7">
        <v>11256</v>
      </c>
      <c r="R12" s="32" t="s">
        <v>32</v>
      </c>
      <c r="S12" s="5">
        <v>-94</v>
      </c>
      <c r="T12" s="8">
        <v>-3.3</v>
      </c>
      <c r="U12" s="9">
        <v>-98</v>
      </c>
      <c r="V12" s="8">
        <v>-3.5</v>
      </c>
      <c r="W12" s="5">
        <v>-10</v>
      </c>
      <c r="X12" s="8">
        <v>-1</v>
      </c>
      <c r="Y12" s="9">
        <v>35</v>
      </c>
      <c r="Z12" s="8">
        <v>3.4</v>
      </c>
      <c r="AA12" s="5">
        <v>4</v>
      </c>
      <c r="AB12" s="8">
        <v>0.3</v>
      </c>
      <c r="AC12" s="9">
        <v>-44</v>
      </c>
      <c r="AD12" s="8">
        <v>-2.8</v>
      </c>
      <c r="AE12" s="5">
        <v>-114</v>
      </c>
      <c r="AF12" s="8">
        <v>-1.9</v>
      </c>
      <c r="AG12" s="9">
        <v>105</v>
      </c>
      <c r="AH12" s="8">
        <v>1.8</v>
      </c>
      <c r="AI12" s="5">
        <v>-214</v>
      </c>
      <c r="AJ12" s="8">
        <v>-1.9</v>
      </c>
      <c r="AK12" s="9">
        <v>-2</v>
      </c>
      <c r="AL12" s="8">
        <v>0</v>
      </c>
    </row>
    <row r="13" spans="1:38" x14ac:dyDescent="0.25">
      <c r="A13" s="32" t="s">
        <v>33</v>
      </c>
      <c r="B13" s="5">
        <v>2862</v>
      </c>
      <c r="C13" s="6">
        <v>2857</v>
      </c>
      <c r="D13" s="7">
        <v>2764</v>
      </c>
      <c r="E13" s="5">
        <v>1074</v>
      </c>
      <c r="F13" s="6">
        <v>1050</v>
      </c>
      <c r="G13" s="7">
        <v>1040</v>
      </c>
      <c r="H13" s="5">
        <v>1604</v>
      </c>
      <c r="I13" s="6">
        <v>1519</v>
      </c>
      <c r="J13" s="7">
        <v>1532</v>
      </c>
      <c r="K13" s="5">
        <v>6057</v>
      </c>
      <c r="L13" s="6">
        <v>5947</v>
      </c>
      <c r="M13" s="7">
        <v>5834</v>
      </c>
      <c r="N13" s="5">
        <v>11597</v>
      </c>
      <c r="O13" s="6">
        <v>11373</v>
      </c>
      <c r="P13" s="7">
        <v>11170</v>
      </c>
      <c r="R13" s="32" t="s">
        <v>33</v>
      </c>
      <c r="S13" s="5">
        <v>-5</v>
      </c>
      <c r="T13" s="8">
        <v>-0.2</v>
      </c>
      <c r="U13" s="9">
        <v>-93</v>
      </c>
      <c r="V13" s="8">
        <v>-3.3</v>
      </c>
      <c r="W13" s="5">
        <v>-24</v>
      </c>
      <c r="X13" s="8">
        <v>-2.2000000000000002</v>
      </c>
      <c r="Y13" s="9">
        <v>-10</v>
      </c>
      <c r="Z13" s="8">
        <v>-1</v>
      </c>
      <c r="AA13" s="5">
        <v>-85</v>
      </c>
      <c r="AB13" s="8">
        <v>-5.3</v>
      </c>
      <c r="AC13" s="9">
        <v>13</v>
      </c>
      <c r="AD13" s="8">
        <v>0.9</v>
      </c>
      <c r="AE13" s="5">
        <v>-110</v>
      </c>
      <c r="AF13" s="8">
        <v>-1.8</v>
      </c>
      <c r="AG13" s="9">
        <v>-113</v>
      </c>
      <c r="AH13" s="8">
        <v>-1.9</v>
      </c>
      <c r="AI13" s="5">
        <v>-224</v>
      </c>
      <c r="AJ13" s="8">
        <v>-1.9</v>
      </c>
      <c r="AK13" s="9">
        <v>-203</v>
      </c>
      <c r="AL13" s="8">
        <v>-1.8</v>
      </c>
    </row>
    <row r="14" spans="1:38" x14ac:dyDescent="0.25">
      <c r="A14" s="32" t="s">
        <v>34</v>
      </c>
      <c r="B14" s="5">
        <v>2992</v>
      </c>
      <c r="C14" s="6">
        <v>2851</v>
      </c>
      <c r="D14" s="7">
        <v>2846</v>
      </c>
      <c r="E14" s="5">
        <v>1123</v>
      </c>
      <c r="F14" s="6">
        <v>1042</v>
      </c>
      <c r="G14" s="7">
        <v>1031</v>
      </c>
      <c r="H14" s="5">
        <v>1602</v>
      </c>
      <c r="I14" s="6">
        <v>1573</v>
      </c>
      <c r="J14" s="7">
        <v>1498</v>
      </c>
      <c r="K14" s="5">
        <v>6258</v>
      </c>
      <c r="L14" s="6">
        <v>6011</v>
      </c>
      <c r="M14" s="7">
        <v>5902</v>
      </c>
      <c r="N14" s="5">
        <v>11975</v>
      </c>
      <c r="O14" s="6">
        <v>11477</v>
      </c>
      <c r="P14" s="7">
        <v>11277</v>
      </c>
      <c r="R14" s="32" t="s">
        <v>34</v>
      </c>
      <c r="S14" s="5">
        <v>-141</v>
      </c>
      <c r="T14" s="8">
        <v>-4.7</v>
      </c>
      <c r="U14" s="9">
        <v>-5</v>
      </c>
      <c r="V14" s="8">
        <v>-0.2</v>
      </c>
      <c r="W14" s="5">
        <v>-81</v>
      </c>
      <c r="X14" s="8">
        <v>-7.2</v>
      </c>
      <c r="Y14" s="9">
        <v>-11</v>
      </c>
      <c r="Z14" s="8">
        <v>-1.1000000000000001</v>
      </c>
      <c r="AA14" s="5">
        <v>-29</v>
      </c>
      <c r="AB14" s="8">
        <v>-1.8</v>
      </c>
      <c r="AC14" s="9">
        <v>-75</v>
      </c>
      <c r="AD14" s="8">
        <v>-4.8</v>
      </c>
      <c r="AE14" s="5">
        <v>-247</v>
      </c>
      <c r="AF14" s="8">
        <v>-3.9</v>
      </c>
      <c r="AG14" s="9">
        <v>-109</v>
      </c>
      <c r="AH14" s="8">
        <v>-1.8</v>
      </c>
      <c r="AI14" s="5">
        <v>-498</v>
      </c>
      <c r="AJ14" s="8">
        <v>-4.2</v>
      </c>
      <c r="AK14" s="9">
        <v>-200</v>
      </c>
      <c r="AL14" s="8">
        <v>-1.7</v>
      </c>
    </row>
    <row r="15" spans="1:38" x14ac:dyDescent="0.25">
      <c r="A15" s="32" t="s">
        <v>35</v>
      </c>
      <c r="B15" s="5">
        <v>2983</v>
      </c>
      <c r="C15" s="6">
        <v>3004</v>
      </c>
      <c r="D15" s="7">
        <v>2862</v>
      </c>
      <c r="E15" s="5">
        <v>1188</v>
      </c>
      <c r="F15" s="6">
        <v>1110</v>
      </c>
      <c r="G15" s="7">
        <v>1046</v>
      </c>
      <c r="H15" s="5">
        <v>1651</v>
      </c>
      <c r="I15" s="6">
        <v>1602</v>
      </c>
      <c r="J15" s="7">
        <v>1582</v>
      </c>
      <c r="K15" s="5">
        <v>6117</v>
      </c>
      <c r="L15" s="6">
        <v>6221</v>
      </c>
      <c r="M15" s="7">
        <v>6013</v>
      </c>
      <c r="N15" s="5">
        <v>11939</v>
      </c>
      <c r="O15" s="6">
        <v>11937</v>
      </c>
      <c r="P15" s="7">
        <v>11503</v>
      </c>
      <c r="R15" s="32" t="s">
        <v>35</v>
      </c>
      <c r="S15" s="5">
        <v>21</v>
      </c>
      <c r="T15" s="8">
        <v>0.7</v>
      </c>
      <c r="U15" s="9">
        <v>-142</v>
      </c>
      <c r="V15" s="8">
        <v>-4.7</v>
      </c>
      <c r="W15" s="5">
        <v>-78</v>
      </c>
      <c r="X15" s="8">
        <v>-6.6</v>
      </c>
      <c r="Y15" s="9">
        <v>-64</v>
      </c>
      <c r="Z15" s="8">
        <v>-5.8</v>
      </c>
      <c r="AA15" s="5">
        <v>-49</v>
      </c>
      <c r="AB15" s="8">
        <v>-3</v>
      </c>
      <c r="AC15" s="9">
        <v>-20</v>
      </c>
      <c r="AD15" s="8">
        <v>-1.2</v>
      </c>
      <c r="AE15" s="5">
        <v>104</v>
      </c>
      <c r="AF15" s="8">
        <v>1.7</v>
      </c>
      <c r="AG15" s="9">
        <v>-208</v>
      </c>
      <c r="AH15" s="8">
        <v>-3.3</v>
      </c>
      <c r="AI15" s="5">
        <v>-2</v>
      </c>
      <c r="AJ15" s="8">
        <v>0</v>
      </c>
      <c r="AK15" s="9">
        <v>-434</v>
      </c>
      <c r="AL15" s="8">
        <v>-3.6</v>
      </c>
    </row>
    <row r="16" spans="1:38" x14ac:dyDescent="0.25">
      <c r="A16" s="10" t="s">
        <v>62</v>
      </c>
      <c r="B16" s="11">
        <v>14572</v>
      </c>
      <c r="C16" s="12">
        <v>14253</v>
      </c>
      <c r="D16" s="13">
        <v>13964</v>
      </c>
      <c r="E16" s="11">
        <v>5474</v>
      </c>
      <c r="F16" s="12">
        <v>5316</v>
      </c>
      <c r="G16" s="13">
        <v>5164</v>
      </c>
      <c r="H16" s="11">
        <v>7983</v>
      </c>
      <c r="I16" s="12">
        <v>7771</v>
      </c>
      <c r="J16" s="13">
        <v>7572</v>
      </c>
      <c r="K16" s="11">
        <v>30334</v>
      </c>
      <c r="L16" s="12">
        <v>30073</v>
      </c>
      <c r="M16" s="13">
        <v>29688</v>
      </c>
      <c r="N16" s="11">
        <v>58363</v>
      </c>
      <c r="O16" s="12">
        <v>57413</v>
      </c>
      <c r="P16" s="13">
        <v>56388</v>
      </c>
      <c r="R16" s="10" t="s">
        <v>62</v>
      </c>
      <c r="S16" s="11">
        <v>-319</v>
      </c>
      <c r="T16" s="15">
        <v>-2.2000000000000002</v>
      </c>
      <c r="U16" s="17">
        <v>-289</v>
      </c>
      <c r="V16" s="15">
        <v>-2</v>
      </c>
      <c r="W16" s="11">
        <v>-158</v>
      </c>
      <c r="X16" s="15">
        <v>-2.9</v>
      </c>
      <c r="Y16" s="17">
        <v>-152</v>
      </c>
      <c r="Z16" s="15">
        <v>-2.9</v>
      </c>
      <c r="AA16" s="11">
        <v>-212</v>
      </c>
      <c r="AB16" s="15">
        <v>-2.7</v>
      </c>
      <c r="AC16" s="17">
        <v>-199</v>
      </c>
      <c r="AD16" s="15">
        <v>-2.6</v>
      </c>
      <c r="AE16" s="11">
        <v>-261</v>
      </c>
      <c r="AF16" s="15">
        <v>-0.9</v>
      </c>
      <c r="AG16" s="17">
        <v>-385</v>
      </c>
      <c r="AH16" s="15">
        <v>-1.3</v>
      </c>
      <c r="AI16" s="11">
        <v>-950</v>
      </c>
      <c r="AJ16" s="15">
        <v>-1.6</v>
      </c>
      <c r="AK16" s="17">
        <v>-1025</v>
      </c>
      <c r="AL16" s="15">
        <v>-1.8</v>
      </c>
    </row>
    <row r="17" spans="1:38" x14ac:dyDescent="0.25">
      <c r="A17" s="34" t="s">
        <v>63</v>
      </c>
      <c r="B17" s="18">
        <v>362</v>
      </c>
      <c r="C17" s="19">
        <v>360</v>
      </c>
      <c r="D17" s="20">
        <v>358</v>
      </c>
      <c r="E17" s="18">
        <v>136</v>
      </c>
      <c r="F17" s="19">
        <v>135</v>
      </c>
      <c r="G17" s="20">
        <v>134</v>
      </c>
      <c r="H17" s="18">
        <v>175</v>
      </c>
      <c r="I17" s="19">
        <v>191</v>
      </c>
      <c r="J17" s="20">
        <v>208</v>
      </c>
      <c r="K17" s="18">
        <v>631</v>
      </c>
      <c r="L17" s="19">
        <v>637</v>
      </c>
      <c r="M17" s="20">
        <v>643</v>
      </c>
      <c r="N17" s="18">
        <v>1304</v>
      </c>
      <c r="O17" s="19">
        <v>1323</v>
      </c>
      <c r="P17" s="20">
        <v>1343</v>
      </c>
      <c r="R17" s="34" t="s">
        <v>63</v>
      </c>
      <c r="S17" s="18">
        <v>-2</v>
      </c>
      <c r="T17" s="21">
        <v>-0.6</v>
      </c>
      <c r="U17" s="22">
        <v>-2</v>
      </c>
      <c r="V17" s="21">
        <v>-0.6</v>
      </c>
      <c r="W17" s="18">
        <v>-1</v>
      </c>
      <c r="X17" s="21">
        <v>-0.7</v>
      </c>
      <c r="Y17" s="22">
        <v>-1</v>
      </c>
      <c r="Z17" s="21">
        <v>-0.7</v>
      </c>
      <c r="AA17" s="18">
        <v>16</v>
      </c>
      <c r="AB17" s="21">
        <v>9.1</v>
      </c>
      <c r="AC17" s="22">
        <v>17</v>
      </c>
      <c r="AD17" s="21">
        <v>8.9</v>
      </c>
      <c r="AE17" s="18">
        <v>6</v>
      </c>
      <c r="AF17" s="21">
        <v>1</v>
      </c>
      <c r="AG17" s="22">
        <v>6</v>
      </c>
      <c r="AH17" s="21">
        <v>0.9</v>
      </c>
      <c r="AI17" s="18">
        <v>19</v>
      </c>
      <c r="AJ17" s="21">
        <v>1.5</v>
      </c>
      <c r="AK17" s="22">
        <v>20</v>
      </c>
      <c r="AL17" s="21">
        <v>1.5</v>
      </c>
    </row>
    <row r="18" spans="1:38" x14ac:dyDescent="0.25">
      <c r="A18" s="23" t="s">
        <v>64</v>
      </c>
      <c r="B18" s="24">
        <v>23094</v>
      </c>
      <c r="C18" s="25">
        <v>22812</v>
      </c>
      <c r="D18" s="26">
        <v>22360</v>
      </c>
      <c r="E18" s="24">
        <v>8628</v>
      </c>
      <c r="F18" s="25">
        <v>8349</v>
      </c>
      <c r="G18" s="26">
        <v>8204</v>
      </c>
      <c r="H18" s="24">
        <v>12979</v>
      </c>
      <c r="I18" s="25">
        <v>12608</v>
      </c>
      <c r="J18" s="26">
        <v>12315</v>
      </c>
      <c r="K18" s="24">
        <v>48285</v>
      </c>
      <c r="L18" s="25">
        <v>47853</v>
      </c>
      <c r="M18" s="26">
        <v>47095</v>
      </c>
      <c r="N18" s="24">
        <v>92986</v>
      </c>
      <c r="O18" s="25">
        <v>91622</v>
      </c>
      <c r="P18" s="26">
        <v>89974</v>
      </c>
      <c r="R18" s="23" t="s">
        <v>64</v>
      </c>
      <c r="S18" s="24">
        <v>-282</v>
      </c>
      <c r="T18" s="27">
        <v>-1.2</v>
      </c>
      <c r="U18" s="28">
        <v>-452</v>
      </c>
      <c r="V18" s="27">
        <v>-2</v>
      </c>
      <c r="W18" s="24">
        <v>-279</v>
      </c>
      <c r="X18" s="27">
        <v>-3.2</v>
      </c>
      <c r="Y18" s="28">
        <v>-145</v>
      </c>
      <c r="Z18" s="27">
        <v>-1.7</v>
      </c>
      <c r="AA18" s="24">
        <v>-371</v>
      </c>
      <c r="AB18" s="27">
        <v>-2.9</v>
      </c>
      <c r="AC18" s="28">
        <v>-293</v>
      </c>
      <c r="AD18" s="27">
        <v>-2.2999999999999998</v>
      </c>
      <c r="AE18" s="24">
        <v>-432</v>
      </c>
      <c r="AF18" s="27">
        <v>-0.9</v>
      </c>
      <c r="AG18" s="28">
        <v>-758</v>
      </c>
      <c r="AH18" s="27">
        <v>-1.6</v>
      </c>
      <c r="AI18" s="24">
        <v>-1364</v>
      </c>
      <c r="AJ18" s="27">
        <v>-1.5</v>
      </c>
      <c r="AK18" s="28">
        <v>-1648</v>
      </c>
      <c r="AL18" s="27">
        <v>-1.8</v>
      </c>
    </row>
    <row r="19" spans="1:38" x14ac:dyDescent="0.25">
      <c r="V19" s="29"/>
      <c r="Z19" s="29"/>
      <c r="AD19" s="29"/>
      <c r="AH19" s="29"/>
      <c r="AL19" s="29"/>
    </row>
    <row r="20" spans="1:38" ht="12.75" customHeight="1" x14ac:dyDescent="0.25">
      <c r="A20" s="177" t="s">
        <v>65</v>
      </c>
      <c r="B20" s="177"/>
      <c r="C20" s="177"/>
      <c r="D20" s="177"/>
      <c r="E20" s="177"/>
      <c r="F20" s="177"/>
      <c r="G20" s="177"/>
      <c r="H20" s="177"/>
      <c r="I20" s="177"/>
      <c r="J20" s="177"/>
      <c r="K20" s="177"/>
      <c r="L20" s="177"/>
      <c r="M20" s="177"/>
      <c r="N20" s="177"/>
      <c r="O20" s="177"/>
      <c r="P20" s="177"/>
      <c r="R20" s="177" t="s">
        <v>69</v>
      </c>
      <c r="S20" s="177"/>
      <c r="T20" s="177"/>
      <c r="U20" s="177"/>
      <c r="V20" s="177"/>
      <c r="W20" s="177"/>
      <c r="X20" s="177"/>
      <c r="Y20" s="177"/>
      <c r="Z20" s="177"/>
      <c r="AA20" s="177"/>
      <c r="AB20" s="177"/>
      <c r="AC20" s="177"/>
      <c r="AD20" s="177"/>
      <c r="AE20" s="177"/>
      <c r="AF20" s="177"/>
      <c r="AG20" s="177"/>
      <c r="AH20" s="177"/>
      <c r="AI20" s="177"/>
      <c r="AJ20" s="177"/>
      <c r="AK20" s="177"/>
      <c r="AL20" s="177"/>
    </row>
    <row r="21" spans="1:38" x14ac:dyDescent="0.25">
      <c r="A21" s="30"/>
      <c r="B21" s="176" t="str">
        <f>B3</f>
        <v>Allier</v>
      </c>
      <c r="C21" s="176"/>
      <c r="D21" s="176"/>
      <c r="E21" s="176" t="str">
        <f>E3</f>
        <v>Cantal</v>
      </c>
      <c r="F21" s="176"/>
      <c r="G21" s="176"/>
      <c r="H21" s="176" t="str">
        <f>H3</f>
        <v>Haute-Loire</v>
      </c>
      <c r="I21" s="176"/>
      <c r="J21" s="176"/>
      <c r="K21" s="176" t="str">
        <f>K3</f>
        <v>Puy-de-Dôme</v>
      </c>
      <c r="L21" s="176"/>
      <c r="M21" s="176"/>
      <c r="N21" s="176" t="str">
        <f>N3</f>
        <v>Académie</v>
      </c>
      <c r="O21" s="176"/>
      <c r="P21" s="176"/>
      <c r="Q21" s="31"/>
      <c r="R21" s="30"/>
      <c r="S21" s="176" t="str">
        <f>S3</f>
        <v>Allier</v>
      </c>
      <c r="T21" s="176"/>
      <c r="U21" s="176"/>
      <c r="V21" s="176"/>
      <c r="W21" s="176" t="str">
        <f>W3</f>
        <v>Cantal</v>
      </c>
      <c r="X21" s="176"/>
      <c r="Y21" s="176"/>
      <c r="Z21" s="176"/>
      <c r="AA21" s="176" t="str">
        <f>AA3</f>
        <v>Haute-Loire</v>
      </c>
      <c r="AB21" s="176"/>
      <c r="AC21" s="176"/>
      <c r="AD21" s="176"/>
      <c r="AE21" s="176" t="str">
        <f>AE3</f>
        <v>Puy-de-Dôme</v>
      </c>
      <c r="AF21" s="176"/>
      <c r="AG21" s="176"/>
      <c r="AH21" s="176"/>
      <c r="AI21" s="176" t="str">
        <f>AI3</f>
        <v>Académie</v>
      </c>
      <c r="AJ21" s="176"/>
      <c r="AK21" s="176"/>
      <c r="AL21" s="176"/>
    </row>
    <row r="22" spans="1:38" ht="24" customHeight="1" x14ac:dyDescent="0.25">
      <c r="A22" s="32"/>
      <c r="B22" s="174" t="str">
        <f>+$B$4</f>
        <v>Constat</v>
      </c>
      <c r="C22" s="175"/>
      <c r="D22" s="33" t="str">
        <f>$D$4</f>
        <v>Prévision</v>
      </c>
      <c r="E22" s="174" t="str">
        <f>+$B$4</f>
        <v>Constat</v>
      </c>
      <c r="F22" s="175"/>
      <c r="G22" s="33" t="str">
        <f>$D$4</f>
        <v>Prévision</v>
      </c>
      <c r="H22" s="174" t="str">
        <f>+$B$4</f>
        <v>Constat</v>
      </c>
      <c r="I22" s="175"/>
      <c r="J22" s="33" t="str">
        <f>$D$4</f>
        <v>Prévision</v>
      </c>
      <c r="K22" s="174" t="str">
        <f>+$B$4</f>
        <v>Constat</v>
      </c>
      <c r="L22" s="175"/>
      <c r="M22" s="33" t="str">
        <f>$D$4</f>
        <v>Prévision</v>
      </c>
      <c r="N22" s="174" t="str">
        <f>+$B$4</f>
        <v>Constat</v>
      </c>
      <c r="O22" s="175"/>
      <c r="P22" s="33" t="str">
        <f>$D$4</f>
        <v>Prévision</v>
      </c>
      <c r="R22" s="32"/>
      <c r="S22" s="171" t="str">
        <f>CONCATENATE("Constat ",$B$5,CHAR(10),"Constat ",$C$5)</f>
        <v>Constat 2023
Constat 2024</v>
      </c>
      <c r="T22" s="172"/>
      <c r="U22" s="172" t="str">
        <f>CONCATENATE("Constat ",$C$5,CHAR(10),"Prévision ",$D$5)</f>
        <v>Constat 2024
Prévision 2025</v>
      </c>
      <c r="V22" s="173"/>
      <c r="W22" s="171" t="str">
        <f>CONCATENATE("Constat ",$B$5,CHAR(10),"Constat ",$C$5)</f>
        <v>Constat 2023
Constat 2024</v>
      </c>
      <c r="X22" s="172"/>
      <c r="Y22" s="172" t="str">
        <f>CONCATENATE("Constat ",$C$5,CHAR(10),"Prévision ",$D$5)</f>
        <v>Constat 2024
Prévision 2025</v>
      </c>
      <c r="Z22" s="173"/>
      <c r="AA22" s="171" t="str">
        <f>CONCATENATE("Constat ",$B$5,CHAR(10),"Constat ",$C$5)</f>
        <v>Constat 2023
Constat 2024</v>
      </c>
      <c r="AB22" s="172"/>
      <c r="AC22" s="172" t="str">
        <f>CONCATENATE("Constat ",$C$5,CHAR(10),"Prévision ",$D$5)</f>
        <v>Constat 2024
Prévision 2025</v>
      </c>
      <c r="AD22" s="173"/>
      <c r="AE22" s="171" t="str">
        <f>CONCATENATE("Constat ",$B$5,CHAR(10),"Constat ",$C$5)</f>
        <v>Constat 2023
Constat 2024</v>
      </c>
      <c r="AF22" s="172"/>
      <c r="AG22" s="172" t="str">
        <f>CONCATENATE("Constat ",$C$5,CHAR(10),"Prévision ",$D$5)</f>
        <v>Constat 2024
Prévision 2025</v>
      </c>
      <c r="AH22" s="173"/>
      <c r="AI22" s="171" t="str">
        <f>CONCATENATE("Constat ",$B$5,CHAR(10),"Constat ",$C$5)</f>
        <v>Constat 2023
Constat 2024</v>
      </c>
      <c r="AJ22" s="172"/>
      <c r="AK22" s="172" t="str">
        <f>CONCATENATE("Constat ",$C$5,CHAR(10),"Prévision ",$D$5)</f>
        <v>Constat 2024
Prévision 2025</v>
      </c>
      <c r="AL22" s="173"/>
    </row>
    <row r="23" spans="1:38" x14ac:dyDescent="0.25">
      <c r="A23" s="34" t="s">
        <v>54</v>
      </c>
      <c r="B23" s="35">
        <f>$C$5-1</f>
        <v>2023</v>
      </c>
      <c r="C23" s="36">
        <f>$C$5</f>
        <v>2024</v>
      </c>
      <c r="D23" s="37">
        <f>$C$5+1</f>
        <v>2025</v>
      </c>
      <c r="E23" s="35">
        <f>$C$5-1</f>
        <v>2023</v>
      </c>
      <c r="F23" s="36">
        <f>$C$5</f>
        <v>2024</v>
      </c>
      <c r="G23" s="37">
        <f>$C$5+1</f>
        <v>2025</v>
      </c>
      <c r="H23" s="35">
        <f>$C$5-1</f>
        <v>2023</v>
      </c>
      <c r="I23" s="36">
        <f>$C$5</f>
        <v>2024</v>
      </c>
      <c r="J23" s="37">
        <f>$C$5+1</f>
        <v>2025</v>
      </c>
      <c r="K23" s="35">
        <f>$C$5-1</f>
        <v>2023</v>
      </c>
      <c r="L23" s="36">
        <f>$C$5</f>
        <v>2024</v>
      </c>
      <c r="M23" s="37">
        <f>$C$5+1</f>
        <v>2025</v>
      </c>
      <c r="N23" s="35">
        <f>$C$5-1</f>
        <v>2023</v>
      </c>
      <c r="O23" s="36">
        <f>$C$5</f>
        <v>2024</v>
      </c>
      <c r="P23" s="37">
        <f>$C$5+1</f>
        <v>2025</v>
      </c>
      <c r="R23" s="34" t="s">
        <v>54</v>
      </c>
      <c r="S23" s="35" t="s">
        <v>55</v>
      </c>
      <c r="T23" s="38" t="s">
        <v>56</v>
      </c>
      <c r="U23" s="39" t="s">
        <v>55</v>
      </c>
      <c r="V23" s="40" t="s">
        <v>56</v>
      </c>
      <c r="W23" s="35" t="str">
        <f>+S23</f>
        <v>Eff.</v>
      </c>
      <c r="X23" s="38" t="str">
        <f>+T23</f>
        <v>%</v>
      </c>
      <c r="Y23" s="39" t="s">
        <v>55</v>
      </c>
      <c r="Z23" s="40" t="s">
        <v>56</v>
      </c>
      <c r="AA23" s="35" t="str">
        <f>+W23</f>
        <v>Eff.</v>
      </c>
      <c r="AB23" s="38" t="str">
        <f>+X23</f>
        <v>%</v>
      </c>
      <c r="AC23" s="39" t="s">
        <v>55</v>
      </c>
      <c r="AD23" s="40" t="s">
        <v>56</v>
      </c>
      <c r="AE23" s="35" t="str">
        <f>+AA23</f>
        <v>Eff.</v>
      </c>
      <c r="AF23" s="38" t="str">
        <f>+AB23</f>
        <v>%</v>
      </c>
      <c r="AG23" s="39" t="s">
        <v>55</v>
      </c>
      <c r="AH23" s="40" t="s">
        <v>56</v>
      </c>
      <c r="AI23" s="35" t="str">
        <f>+AE23</f>
        <v>Eff.</v>
      </c>
      <c r="AJ23" s="38" t="str">
        <f>+AF23</f>
        <v>%</v>
      </c>
      <c r="AK23" s="39" t="s">
        <v>55</v>
      </c>
      <c r="AL23" s="40" t="s">
        <v>56</v>
      </c>
    </row>
    <row r="24" spans="1:38" x14ac:dyDescent="0.25">
      <c r="A24" s="41" t="s">
        <v>57</v>
      </c>
      <c r="B24" s="42">
        <v>63</v>
      </c>
      <c r="C24" s="43">
        <v>60</v>
      </c>
      <c r="D24" s="44">
        <v>57</v>
      </c>
      <c r="E24" s="42">
        <v>30</v>
      </c>
      <c r="F24" s="43">
        <v>24</v>
      </c>
      <c r="G24" s="44">
        <v>21</v>
      </c>
      <c r="H24" s="42">
        <v>365</v>
      </c>
      <c r="I24" s="43">
        <v>334</v>
      </c>
      <c r="J24" s="44">
        <v>319</v>
      </c>
      <c r="K24" s="42">
        <v>104</v>
      </c>
      <c r="L24" s="43">
        <v>113</v>
      </c>
      <c r="M24" s="44">
        <v>103</v>
      </c>
      <c r="N24" s="42">
        <v>562</v>
      </c>
      <c r="O24" s="43">
        <v>531</v>
      </c>
      <c r="P24" s="44">
        <v>500</v>
      </c>
      <c r="R24" s="41" t="s">
        <v>57</v>
      </c>
      <c r="S24" s="42">
        <v>-3</v>
      </c>
      <c r="T24" s="45">
        <v>-4.8</v>
      </c>
      <c r="U24" s="4">
        <v>-3</v>
      </c>
      <c r="V24" s="45">
        <v>-5</v>
      </c>
      <c r="W24" s="42">
        <v>-6</v>
      </c>
      <c r="X24" s="45">
        <v>-20</v>
      </c>
      <c r="Y24" s="4">
        <v>-3</v>
      </c>
      <c r="Z24" s="45">
        <v>-12.5</v>
      </c>
      <c r="AA24" s="42">
        <v>-31</v>
      </c>
      <c r="AB24" s="45">
        <v>-8.5</v>
      </c>
      <c r="AC24" s="4">
        <v>-15</v>
      </c>
      <c r="AD24" s="45">
        <v>-4.5</v>
      </c>
      <c r="AE24" s="42">
        <v>9</v>
      </c>
      <c r="AF24" s="45">
        <v>8.6999999999999993</v>
      </c>
      <c r="AG24" s="4">
        <v>-10</v>
      </c>
      <c r="AH24" s="45">
        <v>-8.8000000000000007</v>
      </c>
      <c r="AI24" s="42">
        <v>-31</v>
      </c>
      <c r="AJ24" s="45">
        <v>-5.5</v>
      </c>
      <c r="AK24" s="4">
        <v>-31</v>
      </c>
      <c r="AL24" s="45">
        <v>-5.8</v>
      </c>
    </row>
    <row r="25" spans="1:38" x14ac:dyDescent="0.25">
      <c r="A25" s="32" t="s">
        <v>58</v>
      </c>
      <c r="B25" s="5">
        <v>231</v>
      </c>
      <c r="C25" s="6">
        <v>206</v>
      </c>
      <c r="D25" s="7">
        <v>195</v>
      </c>
      <c r="E25" s="5">
        <v>128</v>
      </c>
      <c r="F25" s="6">
        <v>110</v>
      </c>
      <c r="G25" s="7">
        <v>109</v>
      </c>
      <c r="H25" s="5">
        <v>691</v>
      </c>
      <c r="I25" s="6">
        <v>667</v>
      </c>
      <c r="J25" s="7">
        <v>616</v>
      </c>
      <c r="K25" s="5">
        <v>758</v>
      </c>
      <c r="L25" s="6">
        <v>736</v>
      </c>
      <c r="M25" s="7">
        <v>702</v>
      </c>
      <c r="N25" s="5">
        <v>1808</v>
      </c>
      <c r="O25" s="6">
        <v>1719</v>
      </c>
      <c r="P25" s="7">
        <v>1622</v>
      </c>
      <c r="R25" s="32" t="s">
        <v>58</v>
      </c>
      <c r="S25" s="5">
        <v>-25</v>
      </c>
      <c r="T25" s="8">
        <v>-10.8</v>
      </c>
      <c r="U25" s="9">
        <v>-11</v>
      </c>
      <c r="V25" s="8">
        <v>-5.3</v>
      </c>
      <c r="W25" s="5">
        <v>-18</v>
      </c>
      <c r="X25" s="8">
        <v>-14.1</v>
      </c>
      <c r="Y25" s="9">
        <v>-1</v>
      </c>
      <c r="Z25" s="8">
        <v>-0.9</v>
      </c>
      <c r="AA25" s="5">
        <v>-24</v>
      </c>
      <c r="AB25" s="8">
        <v>-3.5</v>
      </c>
      <c r="AC25" s="9">
        <v>-51</v>
      </c>
      <c r="AD25" s="8">
        <v>-7.6</v>
      </c>
      <c r="AE25" s="5">
        <v>-22</v>
      </c>
      <c r="AF25" s="8">
        <v>-2.9</v>
      </c>
      <c r="AG25" s="9">
        <v>-34</v>
      </c>
      <c r="AH25" s="8">
        <v>-4.5999999999999996</v>
      </c>
      <c r="AI25" s="5">
        <v>-89</v>
      </c>
      <c r="AJ25" s="8">
        <v>-4.9000000000000004</v>
      </c>
      <c r="AK25" s="9">
        <v>-97</v>
      </c>
      <c r="AL25" s="8">
        <v>-5.6</v>
      </c>
    </row>
    <row r="26" spans="1:38" x14ac:dyDescent="0.25">
      <c r="A26" s="32" t="s">
        <v>59</v>
      </c>
      <c r="B26" s="5">
        <v>216</v>
      </c>
      <c r="C26" s="6">
        <v>239</v>
      </c>
      <c r="D26" s="7">
        <v>210</v>
      </c>
      <c r="E26" s="5">
        <v>147</v>
      </c>
      <c r="F26" s="6">
        <v>134</v>
      </c>
      <c r="G26" s="7">
        <v>116</v>
      </c>
      <c r="H26" s="5">
        <v>695</v>
      </c>
      <c r="I26" s="6">
        <v>693</v>
      </c>
      <c r="J26" s="7">
        <v>681</v>
      </c>
      <c r="K26" s="5">
        <v>726</v>
      </c>
      <c r="L26" s="6">
        <v>777</v>
      </c>
      <c r="M26" s="7">
        <v>755</v>
      </c>
      <c r="N26" s="5">
        <v>1784</v>
      </c>
      <c r="O26" s="6">
        <v>1843</v>
      </c>
      <c r="P26" s="7">
        <v>1762</v>
      </c>
      <c r="R26" s="32" t="s">
        <v>59</v>
      </c>
      <c r="S26" s="5">
        <v>23</v>
      </c>
      <c r="T26" s="8">
        <v>10.6</v>
      </c>
      <c r="U26" s="9">
        <v>-29</v>
      </c>
      <c r="V26" s="8">
        <v>-12.1</v>
      </c>
      <c r="W26" s="5">
        <v>-13</v>
      </c>
      <c r="X26" s="8">
        <v>-8.8000000000000007</v>
      </c>
      <c r="Y26" s="9">
        <v>-18</v>
      </c>
      <c r="Z26" s="8">
        <v>-13.4</v>
      </c>
      <c r="AA26" s="5">
        <v>-2</v>
      </c>
      <c r="AB26" s="8">
        <v>-0.3</v>
      </c>
      <c r="AC26" s="9">
        <v>-12</v>
      </c>
      <c r="AD26" s="8">
        <v>-1.7</v>
      </c>
      <c r="AE26" s="5">
        <v>51</v>
      </c>
      <c r="AF26" s="8">
        <v>7</v>
      </c>
      <c r="AG26" s="9">
        <v>-22</v>
      </c>
      <c r="AH26" s="8">
        <v>-2.8</v>
      </c>
      <c r="AI26" s="5">
        <v>59</v>
      </c>
      <c r="AJ26" s="8">
        <v>3.3</v>
      </c>
      <c r="AK26" s="9">
        <v>-81</v>
      </c>
      <c r="AL26" s="8">
        <v>-4.4000000000000004</v>
      </c>
    </row>
    <row r="27" spans="1:38" x14ac:dyDescent="0.25">
      <c r="A27" s="32" t="s">
        <v>60</v>
      </c>
      <c r="B27" s="5">
        <v>213</v>
      </c>
      <c r="C27" s="6">
        <v>229</v>
      </c>
      <c r="D27" s="7">
        <v>256</v>
      </c>
      <c r="E27" s="5">
        <v>122</v>
      </c>
      <c r="F27" s="6">
        <v>157</v>
      </c>
      <c r="G27" s="7">
        <v>143</v>
      </c>
      <c r="H27" s="5">
        <v>729</v>
      </c>
      <c r="I27" s="6">
        <v>716</v>
      </c>
      <c r="J27" s="7">
        <v>702</v>
      </c>
      <c r="K27" s="5">
        <v>766</v>
      </c>
      <c r="L27" s="6">
        <v>762</v>
      </c>
      <c r="M27" s="7">
        <v>813</v>
      </c>
      <c r="N27" s="5">
        <v>1830</v>
      </c>
      <c r="O27" s="6">
        <v>1864</v>
      </c>
      <c r="P27" s="7">
        <v>1914</v>
      </c>
      <c r="R27" s="32" t="s">
        <v>60</v>
      </c>
      <c r="S27" s="5">
        <v>16</v>
      </c>
      <c r="T27" s="8">
        <v>7.5</v>
      </c>
      <c r="U27" s="9">
        <v>27</v>
      </c>
      <c r="V27" s="8">
        <v>11.8</v>
      </c>
      <c r="W27" s="5">
        <v>35</v>
      </c>
      <c r="X27" s="8">
        <v>28.7</v>
      </c>
      <c r="Y27" s="9">
        <v>-14</v>
      </c>
      <c r="Z27" s="8">
        <v>-8.9</v>
      </c>
      <c r="AA27" s="5">
        <v>-13</v>
      </c>
      <c r="AB27" s="8">
        <v>-1.8</v>
      </c>
      <c r="AC27" s="9">
        <v>-14</v>
      </c>
      <c r="AD27" s="8">
        <v>-2</v>
      </c>
      <c r="AE27" s="5">
        <v>-4</v>
      </c>
      <c r="AF27" s="8">
        <v>-0.5</v>
      </c>
      <c r="AG27" s="9">
        <v>51</v>
      </c>
      <c r="AH27" s="8">
        <v>6.7</v>
      </c>
      <c r="AI27" s="5">
        <v>34</v>
      </c>
      <c r="AJ27" s="8">
        <v>1.9</v>
      </c>
      <c r="AK27" s="9">
        <v>50</v>
      </c>
      <c r="AL27" s="8">
        <v>2.7</v>
      </c>
    </row>
    <row r="28" spans="1:38" x14ac:dyDescent="0.25">
      <c r="A28" s="10" t="s">
        <v>61</v>
      </c>
      <c r="B28" s="11">
        <v>723</v>
      </c>
      <c r="C28" s="12">
        <v>734</v>
      </c>
      <c r="D28" s="13">
        <v>718</v>
      </c>
      <c r="E28" s="11">
        <v>427</v>
      </c>
      <c r="F28" s="12">
        <v>425</v>
      </c>
      <c r="G28" s="13">
        <v>389</v>
      </c>
      <c r="H28" s="11">
        <v>2480</v>
      </c>
      <c r="I28" s="12">
        <v>2410</v>
      </c>
      <c r="J28" s="13">
        <v>2318</v>
      </c>
      <c r="K28" s="11">
        <v>2354</v>
      </c>
      <c r="L28" s="12">
        <v>2388</v>
      </c>
      <c r="M28" s="13">
        <v>2373</v>
      </c>
      <c r="N28" s="11">
        <v>5984</v>
      </c>
      <c r="O28" s="12">
        <v>5957</v>
      </c>
      <c r="P28" s="13">
        <v>5798</v>
      </c>
      <c r="R28" s="10" t="s">
        <v>61</v>
      </c>
      <c r="S28" s="14">
        <v>11</v>
      </c>
      <c r="T28" s="15">
        <v>1.5</v>
      </c>
      <c r="U28" s="16">
        <v>-16</v>
      </c>
      <c r="V28" s="15">
        <v>-2.2000000000000002</v>
      </c>
      <c r="W28" s="14">
        <v>-2</v>
      </c>
      <c r="X28" s="15">
        <v>-0.5</v>
      </c>
      <c r="Y28" s="16">
        <v>-36</v>
      </c>
      <c r="Z28" s="15">
        <v>-8.5</v>
      </c>
      <c r="AA28" s="14">
        <v>-70</v>
      </c>
      <c r="AB28" s="15">
        <v>-2.8</v>
      </c>
      <c r="AC28" s="16">
        <v>-92</v>
      </c>
      <c r="AD28" s="15">
        <v>-3.8</v>
      </c>
      <c r="AE28" s="14">
        <v>34</v>
      </c>
      <c r="AF28" s="15">
        <v>1.4</v>
      </c>
      <c r="AG28" s="16">
        <v>-15</v>
      </c>
      <c r="AH28" s="15">
        <v>-0.6</v>
      </c>
      <c r="AI28" s="14">
        <v>-27</v>
      </c>
      <c r="AJ28" s="15">
        <v>-0.5</v>
      </c>
      <c r="AK28" s="16">
        <v>-159</v>
      </c>
      <c r="AL28" s="15">
        <v>-2.7</v>
      </c>
    </row>
    <row r="29" spans="1:38" x14ac:dyDescent="0.25">
      <c r="A29" s="32" t="s">
        <v>36</v>
      </c>
      <c r="B29" s="5">
        <v>275</v>
      </c>
      <c r="C29" s="6">
        <v>236</v>
      </c>
      <c r="D29" s="7">
        <v>256</v>
      </c>
      <c r="E29" s="5">
        <v>131</v>
      </c>
      <c r="F29" s="6">
        <v>133</v>
      </c>
      <c r="G29" s="7">
        <v>166</v>
      </c>
      <c r="H29" s="5">
        <v>718</v>
      </c>
      <c r="I29" s="6">
        <v>747</v>
      </c>
      <c r="J29" s="7">
        <v>746</v>
      </c>
      <c r="K29" s="5">
        <v>874</v>
      </c>
      <c r="L29" s="6">
        <v>845</v>
      </c>
      <c r="M29" s="7">
        <v>841</v>
      </c>
      <c r="N29" s="5">
        <v>1998</v>
      </c>
      <c r="O29" s="6">
        <v>1961</v>
      </c>
      <c r="P29" s="7">
        <v>2009</v>
      </c>
      <c r="R29" s="32" t="s">
        <v>36</v>
      </c>
      <c r="S29" s="5">
        <v>-39</v>
      </c>
      <c r="T29" s="8">
        <v>-14.2</v>
      </c>
      <c r="U29" s="9">
        <v>20</v>
      </c>
      <c r="V29" s="8">
        <v>8.5</v>
      </c>
      <c r="W29" s="5">
        <v>2</v>
      </c>
      <c r="X29" s="8">
        <v>1.5</v>
      </c>
      <c r="Y29" s="9">
        <v>33</v>
      </c>
      <c r="Z29" s="8">
        <v>24.8</v>
      </c>
      <c r="AA29" s="5">
        <v>29</v>
      </c>
      <c r="AB29" s="8">
        <v>4</v>
      </c>
      <c r="AC29" s="9">
        <v>-1</v>
      </c>
      <c r="AD29" s="8">
        <v>-0.1</v>
      </c>
      <c r="AE29" s="5">
        <v>-29</v>
      </c>
      <c r="AF29" s="8">
        <v>-3.3</v>
      </c>
      <c r="AG29" s="9">
        <v>-4</v>
      </c>
      <c r="AH29" s="8">
        <v>-0.5</v>
      </c>
      <c r="AI29" s="5">
        <v>-37</v>
      </c>
      <c r="AJ29" s="8">
        <v>-1.9</v>
      </c>
      <c r="AK29" s="9">
        <v>48</v>
      </c>
      <c r="AL29" s="8">
        <v>2.4</v>
      </c>
    </row>
    <row r="30" spans="1:38" x14ac:dyDescent="0.25">
      <c r="A30" s="32" t="s">
        <v>32</v>
      </c>
      <c r="B30" s="5">
        <v>286</v>
      </c>
      <c r="C30" s="6">
        <v>271</v>
      </c>
      <c r="D30" s="7">
        <v>233</v>
      </c>
      <c r="E30" s="5">
        <v>117</v>
      </c>
      <c r="F30" s="6">
        <v>138</v>
      </c>
      <c r="G30" s="7">
        <v>132</v>
      </c>
      <c r="H30" s="5">
        <v>737</v>
      </c>
      <c r="I30" s="6">
        <v>728</v>
      </c>
      <c r="J30" s="7">
        <v>749</v>
      </c>
      <c r="K30" s="5">
        <v>822</v>
      </c>
      <c r="L30" s="6">
        <v>867</v>
      </c>
      <c r="M30" s="7">
        <v>854</v>
      </c>
      <c r="N30" s="5">
        <v>1962</v>
      </c>
      <c r="O30" s="6">
        <v>2004</v>
      </c>
      <c r="P30" s="7">
        <v>1968</v>
      </c>
      <c r="R30" s="32" t="s">
        <v>32</v>
      </c>
      <c r="S30" s="5">
        <v>-15</v>
      </c>
      <c r="T30" s="8">
        <v>-5.2</v>
      </c>
      <c r="U30" s="9">
        <v>-38</v>
      </c>
      <c r="V30" s="8">
        <v>-14</v>
      </c>
      <c r="W30" s="5">
        <v>21</v>
      </c>
      <c r="X30" s="8">
        <v>17.899999999999999</v>
      </c>
      <c r="Y30" s="9">
        <v>-6</v>
      </c>
      <c r="Z30" s="8">
        <v>-4.3</v>
      </c>
      <c r="AA30" s="5">
        <v>-9</v>
      </c>
      <c r="AB30" s="8">
        <v>-1.2</v>
      </c>
      <c r="AC30" s="9">
        <v>21</v>
      </c>
      <c r="AD30" s="8">
        <v>2.9</v>
      </c>
      <c r="AE30" s="5">
        <v>45</v>
      </c>
      <c r="AF30" s="8">
        <v>5.5</v>
      </c>
      <c r="AG30" s="9">
        <v>-13</v>
      </c>
      <c r="AH30" s="8">
        <v>-1.5</v>
      </c>
      <c r="AI30" s="5">
        <v>42</v>
      </c>
      <c r="AJ30" s="8">
        <v>2.1</v>
      </c>
      <c r="AK30" s="9">
        <v>-36</v>
      </c>
      <c r="AL30" s="8">
        <v>-1.8</v>
      </c>
    </row>
    <row r="31" spans="1:38" x14ac:dyDescent="0.25">
      <c r="A31" s="32" t="s">
        <v>33</v>
      </c>
      <c r="B31" s="5">
        <v>293</v>
      </c>
      <c r="C31" s="6">
        <v>316</v>
      </c>
      <c r="D31" s="7">
        <v>292</v>
      </c>
      <c r="E31" s="5">
        <v>162</v>
      </c>
      <c r="F31" s="6">
        <v>121</v>
      </c>
      <c r="G31" s="7">
        <v>143</v>
      </c>
      <c r="H31" s="5">
        <v>817</v>
      </c>
      <c r="I31" s="6">
        <v>757</v>
      </c>
      <c r="J31" s="7">
        <v>740</v>
      </c>
      <c r="K31" s="5">
        <v>920</v>
      </c>
      <c r="L31" s="6">
        <v>863</v>
      </c>
      <c r="M31" s="7">
        <v>910</v>
      </c>
      <c r="N31" s="5">
        <v>2192</v>
      </c>
      <c r="O31" s="6">
        <v>2057</v>
      </c>
      <c r="P31" s="7">
        <v>2085</v>
      </c>
      <c r="R31" s="32" t="s">
        <v>33</v>
      </c>
      <c r="S31" s="5">
        <v>23</v>
      </c>
      <c r="T31" s="8">
        <v>7.8</v>
      </c>
      <c r="U31" s="9">
        <v>-24</v>
      </c>
      <c r="V31" s="8">
        <v>-7.6</v>
      </c>
      <c r="W31" s="5">
        <v>-41</v>
      </c>
      <c r="X31" s="8">
        <v>-25.3</v>
      </c>
      <c r="Y31" s="9">
        <v>22</v>
      </c>
      <c r="Z31" s="8">
        <v>18.2</v>
      </c>
      <c r="AA31" s="5">
        <v>-60</v>
      </c>
      <c r="AB31" s="8">
        <v>-7.3</v>
      </c>
      <c r="AC31" s="9">
        <v>-17</v>
      </c>
      <c r="AD31" s="8">
        <v>-2.2000000000000002</v>
      </c>
      <c r="AE31" s="5">
        <v>-57</v>
      </c>
      <c r="AF31" s="8">
        <v>-6.2</v>
      </c>
      <c r="AG31" s="9">
        <v>47</v>
      </c>
      <c r="AH31" s="8">
        <v>5.4</v>
      </c>
      <c r="AI31" s="5">
        <v>-135</v>
      </c>
      <c r="AJ31" s="8">
        <v>-6.2</v>
      </c>
      <c r="AK31" s="9">
        <v>28</v>
      </c>
      <c r="AL31" s="8">
        <v>1.4</v>
      </c>
    </row>
    <row r="32" spans="1:38" x14ac:dyDescent="0.25">
      <c r="A32" s="32" t="s">
        <v>34</v>
      </c>
      <c r="B32" s="5">
        <v>347</v>
      </c>
      <c r="C32" s="6">
        <v>288</v>
      </c>
      <c r="D32" s="7">
        <v>321</v>
      </c>
      <c r="E32" s="5">
        <v>158</v>
      </c>
      <c r="F32" s="6">
        <v>165</v>
      </c>
      <c r="G32" s="7">
        <v>123</v>
      </c>
      <c r="H32" s="5">
        <v>823</v>
      </c>
      <c r="I32" s="6">
        <v>844</v>
      </c>
      <c r="J32" s="7">
        <v>774</v>
      </c>
      <c r="K32" s="5">
        <v>945</v>
      </c>
      <c r="L32" s="6">
        <v>977</v>
      </c>
      <c r="M32" s="7">
        <v>917</v>
      </c>
      <c r="N32" s="5">
        <v>2273</v>
      </c>
      <c r="O32" s="6">
        <v>2274</v>
      </c>
      <c r="P32" s="7">
        <v>2135</v>
      </c>
      <c r="R32" s="32" t="s">
        <v>34</v>
      </c>
      <c r="S32" s="5">
        <v>-59</v>
      </c>
      <c r="T32" s="8">
        <v>-17</v>
      </c>
      <c r="U32" s="9">
        <v>33</v>
      </c>
      <c r="V32" s="8">
        <v>11.5</v>
      </c>
      <c r="W32" s="5">
        <v>7</v>
      </c>
      <c r="X32" s="8">
        <v>4.4000000000000004</v>
      </c>
      <c r="Y32" s="9">
        <v>-42</v>
      </c>
      <c r="Z32" s="8">
        <v>-25.5</v>
      </c>
      <c r="AA32" s="5">
        <v>21</v>
      </c>
      <c r="AB32" s="8">
        <v>2.6</v>
      </c>
      <c r="AC32" s="9">
        <v>-70</v>
      </c>
      <c r="AD32" s="8">
        <v>-8.3000000000000007</v>
      </c>
      <c r="AE32" s="5">
        <v>32</v>
      </c>
      <c r="AF32" s="8">
        <v>3.4</v>
      </c>
      <c r="AG32" s="9">
        <v>-60</v>
      </c>
      <c r="AH32" s="8">
        <v>-6.1</v>
      </c>
      <c r="AI32" s="5">
        <v>1</v>
      </c>
      <c r="AJ32" s="8">
        <v>0</v>
      </c>
      <c r="AK32" s="9">
        <v>-139</v>
      </c>
      <c r="AL32" s="8">
        <v>-6.1</v>
      </c>
    </row>
    <row r="33" spans="1:38" x14ac:dyDescent="0.25">
      <c r="A33" s="32" t="s">
        <v>35</v>
      </c>
      <c r="B33" s="5">
        <v>351</v>
      </c>
      <c r="C33" s="6">
        <v>371</v>
      </c>
      <c r="D33" s="7">
        <v>308</v>
      </c>
      <c r="E33" s="5">
        <v>174</v>
      </c>
      <c r="F33" s="6">
        <v>167</v>
      </c>
      <c r="G33" s="7">
        <v>174</v>
      </c>
      <c r="H33" s="5">
        <v>858</v>
      </c>
      <c r="I33" s="6">
        <v>858</v>
      </c>
      <c r="J33" s="7">
        <v>870</v>
      </c>
      <c r="K33" s="5">
        <v>1025</v>
      </c>
      <c r="L33" s="6">
        <v>991</v>
      </c>
      <c r="M33" s="7">
        <v>1025</v>
      </c>
      <c r="N33" s="5">
        <v>2408</v>
      </c>
      <c r="O33" s="6">
        <v>2387</v>
      </c>
      <c r="P33" s="7">
        <v>2377</v>
      </c>
      <c r="R33" s="32" t="s">
        <v>35</v>
      </c>
      <c r="S33" s="5">
        <v>20</v>
      </c>
      <c r="T33" s="8">
        <v>5.7</v>
      </c>
      <c r="U33" s="9">
        <v>-63</v>
      </c>
      <c r="V33" s="8">
        <v>-17</v>
      </c>
      <c r="W33" s="5">
        <v>-7</v>
      </c>
      <c r="X33" s="8">
        <v>-4</v>
      </c>
      <c r="Y33" s="9">
        <v>7</v>
      </c>
      <c r="Z33" s="8">
        <v>4.2</v>
      </c>
      <c r="AA33" s="5">
        <v>0</v>
      </c>
      <c r="AB33" s="8">
        <v>0</v>
      </c>
      <c r="AC33" s="9">
        <v>12</v>
      </c>
      <c r="AD33" s="8">
        <v>1.4</v>
      </c>
      <c r="AE33" s="5">
        <v>-34</v>
      </c>
      <c r="AF33" s="8">
        <v>-3.3</v>
      </c>
      <c r="AG33" s="9">
        <v>34</v>
      </c>
      <c r="AH33" s="8">
        <v>3.4</v>
      </c>
      <c r="AI33" s="5">
        <v>-21</v>
      </c>
      <c r="AJ33" s="8">
        <v>-0.9</v>
      </c>
      <c r="AK33" s="9">
        <v>-10</v>
      </c>
      <c r="AL33" s="8">
        <v>-0.4</v>
      </c>
    </row>
    <row r="34" spans="1:38" x14ac:dyDescent="0.25">
      <c r="A34" s="10" t="s">
        <v>62</v>
      </c>
      <c r="B34" s="11">
        <v>1552</v>
      </c>
      <c r="C34" s="12">
        <v>1482</v>
      </c>
      <c r="D34" s="13">
        <v>1410</v>
      </c>
      <c r="E34" s="11">
        <v>742</v>
      </c>
      <c r="F34" s="12">
        <v>724</v>
      </c>
      <c r="G34" s="13">
        <v>738</v>
      </c>
      <c r="H34" s="11">
        <v>3953</v>
      </c>
      <c r="I34" s="12">
        <v>3934</v>
      </c>
      <c r="J34" s="13">
        <v>3879</v>
      </c>
      <c r="K34" s="11">
        <v>4586</v>
      </c>
      <c r="L34" s="12">
        <v>4543</v>
      </c>
      <c r="M34" s="13">
        <v>4547</v>
      </c>
      <c r="N34" s="11">
        <v>10833</v>
      </c>
      <c r="O34" s="12">
        <v>10683</v>
      </c>
      <c r="P34" s="13">
        <v>10574</v>
      </c>
      <c r="R34" s="10" t="s">
        <v>62</v>
      </c>
      <c r="S34" s="11">
        <v>-70</v>
      </c>
      <c r="T34" s="15">
        <v>-4.5</v>
      </c>
      <c r="U34" s="17">
        <v>-72</v>
      </c>
      <c r="V34" s="15">
        <v>-4.9000000000000004</v>
      </c>
      <c r="W34" s="11">
        <v>-18</v>
      </c>
      <c r="X34" s="15">
        <v>-2.4</v>
      </c>
      <c r="Y34" s="17">
        <v>14</v>
      </c>
      <c r="Z34" s="15">
        <v>1.9</v>
      </c>
      <c r="AA34" s="11">
        <v>-19</v>
      </c>
      <c r="AB34" s="15">
        <v>-0.5</v>
      </c>
      <c r="AC34" s="17">
        <v>-55</v>
      </c>
      <c r="AD34" s="15">
        <v>-1.4</v>
      </c>
      <c r="AE34" s="11">
        <v>-43</v>
      </c>
      <c r="AF34" s="15">
        <v>-0.9</v>
      </c>
      <c r="AG34" s="17">
        <v>4</v>
      </c>
      <c r="AH34" s="15">
        <v>0.1</v>
      </c>
      <c r="AI34" s="11">
        <v>-150</v>
      </c>
      <c r="AJ34" s="15">
        <v>-1.4</v>
      </c>
      <c r="AK34" s="17">
        <v>-109</v>
      </c>
      <c r="AL34" s="15">
        <v>-1</v>
      </c>
    </row>
    <row r="35" spans="1:38" x14ac:dyDescent="0.25">
      <c r="A35" s="34" t="s">
        <v>63</v>
      </c>
      <c r="B35" s="18">
        <v>22</v>
      </c>
      <c r="C35" s="19">
        <v>8</v>
      </c>
      <c r="D35" s="20">
        <v>3</v>
      </c>
      <c r="E35" s="18">
        <v>8</v>
      </c>
      <c r="F35" s="19">
        <v>8</v>
      </c>
      <c r="G35" s="20">
        <v>8</v>
      </c>
      <c r="H35" s="18">
        <v>43</v>
      </c>
      <c r="I35" s="19">
        <v>43</v>
      </c>
      <c r="J35" s="20">
        <v>43</v>
      </c>
      <c r="K35" s="18">
        <v>22</v>
      </c>
      <c r="L35" s="19">
        <v>19</v>
      </c>
      <c r="M35" s="20">
        <v>16</v>
      </c>
      <c r="N35" s="18">
        <v>95</v>
      </c>
      <c r="O35" s="19">
        <v>78</v>
      </c>
      <c r="P35" s="20">
        <v>70</v>
      </c>
      <c r="R35" s="34" t="s">
        <v>63</v>
      </c>
      <c r="S35" s="18">
        <v>-14</v>
      </c>
      <c r="T35" s="21">
        <v>-63.6</v>
      </c>
      <c r="U35" s="22">
        <v>-5</v>
      </c>
      <c r="V35" s="21">
        <v>-62.5</v>
      </c>
      <c r="W35" s="18">
        <v>0</v>
      </c>
      <c r="X35" s="21">
        <v>0</v>
      </c>
      <c r="Y35" s="22">
        <v>0</v>
      </c>
      <c r="Z35" s="21">
        <v>0</v>
      </c>
      <c r="AA35" s="18">
        <v>0</v>
      </c>
      <c r="AB35" s="21">
        <v>0</v>
      </c>
      <c r="AC35" s="22">
        <v>0</v>
      </c>
      <c r="AD35" s="21">
        <v>0</v>
      </c>
      <c r="AE35" s="18">
        <v>-3</v>
      </c>
      <c r="AF35" s="21">
        <v>-13.6</v>
      </c>
      <c r="AG35" s="22">
        <v>-3</v>
      </c>
      <c r="AH35" s="21">
        <v>-15.8</v>
      </c>
      <c r="AI35" s="18">
        <v>-17</v>
      </c>
      <c r="AJ35" s="21">
        <v>-17.899999999999999</v>
      </c>
      <c r="AK35" s="22">
        <v>-8</v>
      </c>
      <c r="AL35" s="21">
        <v>-10.3</v>
      </c>
    </row>
    <row r="36" spans="1:38" x14ac:dyDescent="0.25">
      <c r="A36" s="23" t="s">
        <v>64</v>
      </c>
      <c r="B36" s="24">
        <v>2297</v>
      </c>
      <c r="C36" s="25">
        <v>2224</v>
      </c>
      <c r="D36" s="26">
        <v>2131</v>
      </c>
      <c r="E36" s="24">
        <v>1177</v>
      </c>
      <c r="F36" s="25">
        <v>1157</v>
      </c>
      <c r="G36" s="26">
        <v>1135</v>
      </c>
      <c r="H36" s="24">
        <v>6476</v>
      </c>
      <c r="I36" s="25">
        <v>6387</v>
      </c>
      <c r="J36" s="26">
        <v>6240</v>
      </c>
      <c r="K36" s="24">
        <v>6962</v>
      </c>
      <c r="L36" s="25">
        <v>6950</v>
      </c>
      <c r="M36" s="26">
        <v>6936</v>
      </c>
      <c r="N36" s="24">
        <v>16912</v>
      </c>
      <c r="O36" s="25">
        <v>16718</v>
      </c>
      <c r="P36" s="26">
        <v>16442</v>
      </c>
      <c r="R36" s="23" t="s">
        <v>64</v>
      </c>
      <c r="S36" s="24">
        <v>-73</v>
      </c>
      <c r="T36" s="27">
        <v>-3.2</v>
      </c>
      <c r="U36" s="28">
        <v>-93</v>
      </c>
      <c r="V36" s="27">
        <v>-4.2</v>
      </c>
      <c r="W36" s="24">
        <v>-20</v>
      </c>
      <c r="X36" s="27">
        <v>-1.7</v>
      </c>
      <c r="Y36" s="28">
        <v>-22</v>
      </c>
      <c r="Z36" s="27">
        <v>-1.9</v>
      </c>
      <c r="AA36" s="24">
        <v>-89</v>
      </c>
      <c r="AB36" s="27">
        <v>-1.4</v>
      </c>
      <c r="AC36" s="28">
        <v>-147</v>
      </c>
      <c r="AD36" s="27">
        <v>-2.2999999999999998</v>
      </c>
      <c r="AE36" s="24">
        <v>-12</v>
      </c>
      <c r="AF36" s="27">
        <v>-0.2</v>
      </c>
      <c r="AG36" s="28">
        <v>-14</v>
      </c>
      <c r="AH36" s="27">
        <v>-0.2</v>
      </c>
      <c r="AI36" s="24">
        <v>-194</v>
      </c>
      <c r="AJ36" s="27">
        <v>-1.1000000000000001</v>
      </c>
      <c r="AK36" s="28">
        <v>-276</v>
      </c>
      <c r="AL36" s="27">
        <v>-1.7</v>
      </c>
    </row>
    <row r="38" spans="1:38" ht="12.75" customHeight="1" x14ac:dyDescent="0.25">
      <c r="A38" s="177" t="s">
        <v>66</v>
      </c>
      <c r="B38" s="177"/>
      <c r="C38" s="177"/>
      <c r="D38" s="177"/>
      <c r="E38" s="177"/>
      <c r="F38" s="177"/>
      <c r="G38" s="177"/>
      <c r="H38" s="177"/>
      <c r="I38" s="177"/>
      <c r="J38" s="177"/>
      <c r="K38" s="177"/>
      <c r="L38" s="177"/>
      <c r="M38" s="177"/>
      <c r="N38" s="177"/>
      <c r="O38" s="177"/>
      <c r="P38" s="177"/>
      <c r="R38" s="177" t="s">
        <v>70</v>
      </c>
      <c r="S38" s="177"/>
      <c r="T38" s="177"/>
      <c r="U38" s="177"/>
      <c r="V38" s="177"/>
      <c r="W38" s="177"/>
      <c r="X38" s="177"/>
      <c r="Y38" s="177"/>
      <c r="Z38" s="177"/>
      <c r="AA38" s="177"/>
      <c r="AB38" s="177"/>
      <c r="AC38" s="177"/>
      <c r="AD38" s="177"/>
      <c r="AE38" s="177"/>
      <c r="AF38" s="177"/>
      <c r="AG38" s="177"/>
      <c r="AH38" s="177"/>
      <c r="AI38" s="177"/>
      <c r="AJ38" s="177"/>
      <c r="AK38" s="177"/>
      <c r="AL38" s="177"/>
    </row>
    <row r="39" spans="1:38" x14ac:dyDescent="0.25">
      <c r="A39" s="30"/>
      <c r="B39" s="176" t="str">
        <f>B21</f>
        <v>Allier</v>
      </c>
      <c r="C39" s="176"/>
      <c r="D39" s="176"/>
      <c r="E39" s="176" t="str">
        <f>E21</f>
        <v>Cantal</v>
      </c>
      <c r="F39" s="176"/>
      <c r="G39" s="176"/>
      <c r="H39" s="176" t="str">
        <f>H21</f>
        <v>Haute-Loire</v>
      </c>
      <c r="I39" s="176"/>
      <c r="J39" s="176"/>
      <c r="K39" s="176" t="str">
        <f>K21</f>
        <v>Puy-de-Dôme</v>
      </c>
      <c r="L39" s="176"/>
      <c r="M39" s="176"/>
      <c r="N39" s="176" t="str">
        <f>N21</f>
        <v>Académie</v>
      </c>
      <c r="O39" s="176"/>
      <c r="P39" s="176"/>
      <c r="Q39" s="31"/>
      <c r="R39" s="30"/>
      <c r="S39" s="176" t="str">
        <f>S21</f>
        <v>Allier</v>
      </c>
      <c r="T39" s="176"/>
      <c r="U39" s="176"/>
      <c r="V39" s="176"/>
      <c r="W39" s="176" t="str">
        <f>W21</f>
        <v>Cantal</v>
      </c>
      <c r="X39" s="176"/>
      <c r="Y39" s="176"/>
      <c r="Z39" s="176"/>
      <c r="AA39" s="176" t="str">
        <f>AA21</f>
        <v>Haute-Loire</v>
      </c>
      <c r="AB39" s="176"/>
      <c r="AC39" s="176"/>
      <c r="AD39" s="176"/>
      <c r="AE39" s="176" t="str">
        <f>AE21</f>
        <v>Puy-de-Dôme</v>
      </c>
      <c r="AF39" s="176"/>
      <c r="AG39" s="176"/>
      <c r="AH39" s="176"/>
      <c r="AI39" s="176" t="str">
        <f>AI21</f>
        <v>Académie</v>
      </c>
      <c r="AJ39" s="176"/>
      <c r="AK39" s="176"/>
      <c r="AL39" s="176"/>
    </row>
    <row r="40" spans="1:38" ht="24" customHeight="1" x14ac:dyDescent="0.25">
      <c r="A40" s="32"/>
      <c r="B40" s="174" t="str">
        <f>+$B$4</f>
        <v>Constat</v>
      </c>
      <c r="C40" s="175"/>
      <c r="D40" s="33" t="str">
        <f>$D$4</f>
        <v>Prévision</v>
      </c>
      <c r="E40" s="174" t="str">
        <f>+$B$4</f>
        <v>Constat</v>
      </c>
      <c r="F40" s="175"/>
      <c r="G40" s="33" t="str">
        <f>$D$4</f>
        <v>Prévision</v>
      </c>
      <c r="H40" s="174" t="str">
        <f>+$B$4</f>
        <v>Constat</v>
      </c>
      <c r="I40" s="175"/>
      <c r="J40" s="33" t="str">
        <f>$D$4</f>
        <v>Prévision</v>
      </c>
      <c r="K40" s="174" t="str">
        <f>+$B$4</f>
        <v>Constat</v>
      </c>
      <c r="L40" s="175"/>
      <c r="M40" s="33" t="str">
        <f>$D$4</f>
        <v>Prévision</v>
      </c>
      <c r="N40" s="174" t="str">
        <f>+$B$4</f>
        <v>Constat</v>
      </c>
      <c r="O40" s="175"/>
      <c r="P40" s="33" t="str">
        <f>$D$4</f>
        <v>Prévision</v>
      </c>
      <c r="R40" s="32"/>
      <c r="S40" s="171" t="str">
        <f>CONCATENATE("Constat ",$B$5,CHAR(10),"Constat ",$C$5)</f>
        <v>Constat 2023
Constat 2024</v>
      </c>
      <c r="T40" s="172"/>
      <c r="U40" s="172" t="str">
        <f>CONCATENATE("Constat ",$C$5,CHAR(10),"Prévision ",$D$5)</f>
        <v>Constat 2024
Prévision 2025</v>
      </c>
      <c r="V40" s="173"/>
      <c r="W40" s="171" t="str">
        <f>CONCATENATE("Constat ",$B$5,CHAR(10),"Constat ",$C$5)</f>
        <v>Constat 2023
Constat 2024</v>
      </c>
      <c r="X40" s="172"/>
      <c r="Y40" s="172" t="str">
        <f>CONCATENATE("Constat ",$C$5,CHAR(10),"Prévision ",$D$5)</f>
        <v>Constat 2024
Prévision 2025</v>
      </c>
      <c r="Z40" s="173"/>
      <c r="AA40" s="171" t="str">
        <f>CONCATENATE("Constat ",$B$5,CHAR(10),"Constat ",$C$5)</f>
        <v>Constat 2023
Constat 2024</v>
      </c>
      <c r="AB40" s="172"/>
      <c r="AC40" s="172" t="str">
        <f>CONCATENATE("Constat ",$C$5,CHAR(10),"Prévision ",$D$5)</f>
        <v>Constat 2024
Prévision 2025</v>
      </c>
      <c r="AD40" s="173"/>
      <c r="AE40" s="171" t="str">
        <f>CONCATENATE("Constat ",$B$5,CHAR(10),"Constat ",$C$5)</f>
        <v>Constat 2023
Constat 2024</v>
      </c>
      <c r="AF40" s="172"/>
      <c r="AG40" s="172" t="str">
        <f>CONCATENATE("Constat ",$C$5,CHAR(10),"Prévision ",$D$5)</f>
        <v>Constat 2024
Prévision 2025</v>
      </c>
      <c r="AH40" s="173"/>
      <c r="AI40" s="171" t="str">
        <f>CONCATENATE("Constat ",$B$5,CHAR(10),"Constat ",$C$5)</f>
        <v>Constat 2023
Constat 2024</v>
      </c>
      <c r="AJ40" s="172"/>
      <c r="AK40" s="172" t="str">
        <f>CONCATENATE("Constat ",$C$5,CHAR(10),"Prévision ",$D$5)</f>
        <v>Constat 2024
Prévision 2025</v>
      </c>
      <c r="AL40" s="173"/>
    </row>
    <row r="41" spans="1:38" x14ac:dyDescent="0.25">
      <c r="A41" s="34" t="s">
        <v>54</v>
      </c>
      <c r="B41" s="35">
        <f>$C$5-1</f>
        <v>2023</v>
      </c>
      <c r="C41" s="36">
        <f>$C$5</f>
        <v>2024</v>
      </c>
      <c r="D41" s="37">
        <f>$C$5+1</f>
        <v>2025</v>
      </c>
      <c r="E41" s="35">
        <f>$C$5-1</f>
        <v>2023</v>
      </c>
      <c r="F41" s="36">
        <f>$C$5</f>
        <v>2024</v>
      </c>
      <c r="G41" s="37">
        <f>$C$5+1</f>
        <v>2025</v>
      </c>
      <c r="H41" s="35">
        <f>$C$5-1</f>
        <v>2023</v>
      </c>
      <c r="I41" s="36">
        <f>$C$5</f>
        <v>2024</v>
      </c>
      <c r="J41" s="37">
        <f>$C$5+1</f>
        <v>2025</v>
      </c>
      <c r="K41" s="35">
        <f>$C$5-1</f>
        <v>2023</v>
      </c>
      <c r="L41" s="36">
        <f>$C$5</f>
        <v>2024</v>
      </c>
      <c r="M41" s="37">
        <f>$C$5+1</f>
        <v>2025</v>
      </c>
      <c r="N41" s="35">
        <f>$C$5-1</f>
        <v>2023</v>
      </c>
      <c r="O41" s="36">
        <f>$C$5</f>
        <v>2024</v>
      </c>
      <c r="P41" s="37">
        <f>$C$5+1</f>
        <v>2025</v>
      </c>
      <c r="R41" s="34" t="s">
        <v>54</v>
      </c>
      <c r="S41" s="35" t="s">
        <v>55</v>
      </c>
      <c r="T41" s="38" t="s">
        <v>56</v>
      </c>
      <c r="U41" s="39" t="s">
        <v>55</v>
      </c>
      <c r="V41" s="40" t="s">
        <v>56</v>
      </c>
      <c r="W41" s="35" t="str">
        <f>+S41</f>
        <v>Eff.</v>
      </c>
      <c r="X41" s="38" t="str">
        <f>+T41</f>
        <v>%</v>
      </c>
      <c r="Y41" s="39" t="s">
        <v>55</v>
      </c>
      <c r="Z41" s="40" t="s">
        <v>56</v>
      </c>
      <c r="AA41" s="35" t="str">
        <f>+W41</f>
        <v>Eff.</v>
      </c>
      <c r="AB41" s="38" t="str">
        <f>+X41</f>
        <v>%</v>
      </c>
      <c r="AC41" s="39" t="s">
        <v>55</v>
      </c>
      <c r="AD41" s="40" t="s">
        <v>56</v>
      </c>
      <c r="AE41" s="35" t="str">
        <f>+AA41</f>
        <v>Eff.</v>
      </c>
      <c r="AF41" s="38" t="str">
        <f>+AB41</f>
        <v>%</v>
      </c>
      <c r="AG41" s="39" t="s">
        <v>55</v>
      </c>
      <c r="AH41" s="40" t="s">
        <v>56</v>
      </c>
      <c r="AI41" s="35" t="str">
        <f>+AE41</f>
        <v>Eff.</v>
      </c>
      <c r="AJ41" s="38" t="str">
        <f>+AF41</f>
        <v>%</v>
      </c>
      <c r="AK41" s="39" t="s">
        <v>55</v>
      </c>
      <c r="AL41" s="40" t="s">
        <v>56</v>
      </c>
    </row>
    <row r="42" spans="1:38" x14ac:dyDescent="0.25">
      <c r="A42" s="41" t="s">
        <v>57</v>
      </c>
      <c r="B42" s="42">
        <v>350</v>
      </c>
      <c r="C42" s="43">
        <v>342</v>
      </c>
      <c r="D42" s="44">
        <v>325</v>
      </c>
      <c r="E42" s="42">
        <v>113</v>
      </c>
      <c r="F42" s="43">
        <v>104</v>
      </c>
      <c r="G42" s="44">
        <v>92</v>
      </c>
      <c r="H42" s="42">
        <v>884</v>
      </c>
      <c r="I42" s="43">
        <v>790</v>
      </c>
      <c r="J42" s="44">
        <v>755</v>
      </c>
      <c r="K42" s="42">
        <v>323</v>
      </c>
      <c r="L42" s="43">
        <v>320</v>
      </c>
      <c r="M42" s="44">
        <v>292</v>
      </c>
      <c r="N42" s="42">
        <v>1670</v>
      </c>
      <c r="O42" s="43">
        <v>1556</v>
      </c>
      <c r="P42" s="44">
        <v>1464</v>
      </c>
      <c r="R42" s="41" t="s">
        <v>57</v>
      </c>
      <c r="S42" s="42">
        <v>-8</v>
      </c>
      <c r="T42" s="45">
        <v>-2.2999999999999998</v>
      </c>
      <c r="U42" s="4">
        <v>-17</v>
      </c>
      <c r="V42" s="45">
        <v>-5</v>
      </c>
      <c r="W42" s="42">
        <v>-9</v>
      </c>
      <c r="X42" s="45">
        <v>-8</v>
      </c>
      <c r="Y42" s="4">
        <v>-12</v>
      </c>
      <c r="Z42" s="45">
        <v>-11.5</v>
      </c>
      <c r="AA42" s="42">
        <v>-94</v>
      </c>
      <c r="AB42" s="45">
        <v>-10.6</v>
      </c>
      <c r="AC42" s="4">
        <v>-35</v>
      </c>
      <c r="AD42" s="45">
        <v>-4.4000000000000004</v>
      </c>
      <c r="AE42" s="42">
        <v>-3</v>
      </c>
      <c r="AF42" s="45">
        <v>-0.9</v>
      </c>
      <c r="AG42" s="4">
        <v>-28</v>
      </c>
      <c r="AH42" s="45">
        <v>-8.8000000000000007</v>
      </c>
      <c r="AI42" s="42">
        <v>-114</v>
      </c>
      <c r="AJ42" s="45">
        <v>-6.8</v>
      </c>
      <c r="AK42" s="4">
        <v>-92</v>
      </c>
      <c r="AL42" s="45">
        <v>-5.9</v>
      </c>
    </row>
    <row r="43" spans="1:38" x14ac:dyDescent="0.25">
      <c r="A43" s="32" t="s">
        <v>58</v>
      </c>
      <c r="B43" s="5">
        <v>2665</v>
      </c>
      <c r="C43" s="6">
        <v>2833</v>
      </c>
      <c r="D43" s="7">
        <v>2675</v>
      </c>
      <c r="E43" s="5">
        <v>1051</v>
      </c>
      <c r="F43" s="6">
        <v>1045</v>
      </c>
      <c r="G43" s="7">
        <v>1037</v>
      </c>
      <c r="H43" s="5">
        <v>2042</v>
      </c>
      <c r="I43" s="6">
        <v>2055</v>
      </c>
      <c r="J43" s="7">
        <v>1898</v>
      </c>
      <c r="K43" s="5">
        <v>6125</v>
      </c>
      <c r="L43" s="6">
        <v>6236</v>
      </c>
      <c r="M43" s="7">
        <v>5946</v>
      </c>
      <c r="N43" s="5">
        <v>11883</v>
      </c>
      <c r="O43" s="6">
        <v>12169</v>
      </c>
      <c r="P43" s="7">
        <v>11556</v>
      </c>
      <c r="R43" s="32" t="s">
        <v>58</v>
      </c>
      <c r="S43" s="5">
        <v>168</v>
      </c>
      <c r="T43" s="8">
        <v>6.3</v>
      </c>
      <c r="U43" s="9">
        <v>-158</v>
      </c>
      <c r="V43" s="8">
        <v>-5.6</v>
      </c>
      <c r="W43" s="5">
        <v>-6</v>
      </c>
      <c r="X43" s="8">
        <v>-0.6</v>
      </c>
      <c r="Y43" s="9">
        <v>-8</v>
      </c>
      <c r="Z43" s="8">
        <v>-0.8</v>
      </c>
      <c r="AA43" s="5">
        <v>13</v>
      </c>
      <c r="AB43" s="8">
        <v>0.6</v>
      </c>
      <c r="AC43" s="9">
        <v>-157</v>
      </c>
      <c r="AD43" s="8">
        <v>-7.6</v>
      </c>
      <c r="AE43" s="5">
        <v>111</v>
      </c>
      <c r="AF43" s="8">
        <v>1.8</v>
      </c>
      <c r="AG43" s="9">
        <v>-290</v>
      </c>
      <c r="AH43" s="8">
        <v>-4.7</v>
      </c>
      <c r="AI43" s="5">
        <v>286</v>
      </c>
      <c r="AJ43" s="8">
        <v>2.4</v>
      </c>
      <c r="AK43" s="9">
        <v>-613</v>
      </c>
      <c r="AL43" s="8">
        <v>-5</v>
      </c>
    </row>
    <row r="44" spans="1:38" x14ac:dyDescent="0.25">
      <c r="A44" s="32" t="s">
        <v>59</v>
      </c>
      <c r="B44" s="5">
        <v>2915</v>
      </c>
      <c r="C44" s="6">
        <v>2740</v>
      </c>
      <c r="D44" s="7">
        <v>2911</v>
      </c>
      <c r="E44" s="5">
        <v>1099</v>
      </c>
      <c r="F44" s="6">
        <v>1057</v>
      </c>
      <c r="G44" s="7">
        <v>1079</v>
      </c>
      <c r="H44" s="5">
        <v>2128</v>
      </c>
      <c r="I44" s="6">
        <v>2058</v>
      </c>
      <c r="J44" s="7">
        <v>2107</v>
      </c>
      <c r="K44" s="5">
        <v>6507</v>
      </c>
      <c r="L44" s="6">
        <v>6320</v>
      </c>
      <c r="M44" s="7">
        <v>6409</v>
      </c>
      <c r="N44" s="5">
        <v>12649</v>
      </c>
      <c r="O44" s="6">
        <v>12175</v>
      </c>
      <c r="P44" s="7">
        <v>12506</v>
      </c>
      <c r="R44" s="32" t="s">
        <v>59</v>
      </c>
      <c r="S44" s="5">
        <v>-175</v>
      </c>
      <c r="T44" s="8">
        <v>-6</v>
      </c>
      <c r="U44" s="9">
        <v>171</v>
      </c>
      <c r="V44" s="8">
        <v>6.2</v>
      </c>
      <c r="W44" s="5">
        <v>-42</v>
      </c>
      <c r="X44" s="8">
        <v>-3.8</v>
      </c>
      <c r="Y44" s="9">
        <v>22</v>
      </c>
      <c r="Z44" s="8">
        <v>2.1</v>
      </c>
      <c r="AA44" s="5">
        <v>-70</v>
      </c>
      <c r="AB44" s="8">
        <v>-3.3</v>
      </c>
      <c r="AC44" s="9">
        <v>49</v>
      </c>
      <c r="AD44" s="8">
        <v>2.4</v>
      </c>
      <c r="AE44" s="5">
        <v>-187</v>
      </c>
      <c r="AF44" s="8">
        <v>-2.9</v>
      </c>
      <c r="AG44" s="9">
        <v>89</v>
      </c>
      <c r="AH44" s="8">
        <v>1.4</v>
      </c>
      <c r="AI44" s="5">
        <v>-474</v>
      </c>
      <c r="AJ44" s="8">
        <v>-3.7</v>
      </c>
      <c r="AK44" s="9">
        <v>331</v>
      </c>
      <c r="AL44" s="8">
        <v>2.7</v>
      </c>
    </row>
    <row r="45" spans="1:38" x14ac:dyDescent="0.25">
      <c r="A45" s="32" t="s">
        <v>60</v>
      </c>
      <c r="B45" s="5">
        <v>2953</v>
      </c>
      <c r="C45" s="6">
        <v>3018</v>
      </c>
      <c r="D45" s="7">
        <v>2845</v>
      </c>
      <c r="E45" s="5">
        <v>1182</v>
      </c>
      <c r="F45" s="6">
        <v>1117</v>
      </c>
      <c r="G45" s="7">
        <v>1087</v>
      </c>
      <c r="H45" s="5">
        <v>2247</v>
      </c>
      <c r="I45" s="6">
        <v>2153</v>
      </c>
      <c r="J45" s="7">
        <v>2093</v>
      </c>
      <c r="K45" s="5">
        <v>6719</v>
      </c>
      <c r="L45" s="6">
        <v>6655</v>
      </c>
      <c r="M45" s="7">
        <v>6490</v>
      </c>
      <c r="N45" s="5">
        <v>13101</v>
      </c>
      <c r="O45" s="6">
        <v>12943</v>
      </c>
      <c r="P45" s="7">
        <v>12515</v>
      </c>
      <c r="R45" s="32" t="s">
        <v>60</v>
      </c>
      <c r="S45" s="5">
        <v>65</v>
      </c>
      <c r="T45" s="8">
        <v>2.2000000000000002</v>
      </c>
      <c r="U45" s="9">
        <v>-173</v>
      </c>
      <c r="V45" s="8">
        <v>-5.7</v>
      </c>
      <c r="W45" s="5">
        <v>-65</v>
      </c>
      <c r="X45" s="8">
        <v>-5.5</v>
      </c>
      <c r="Y45" s="9">
        <v>-30</v>
      </c>
      <c r="Z45" s="8">
        <v>-2.7</v>
      </c>
      <c r="AA45" s="5">
        <v>-94</v>
      </c>
      <c r="AB45" s="8">
        <v>-4.2</v>
      </c>
      <c r="AC45" s="9">
        <v>-60</v>
      </c>
      <c r="AD45" s="8">
        <v>-2.8</v>
      </c>
      <c r="AE45" s="5">
        <v>-64</v>
      </c>
      <c r="AF45" s="8">
        <v>-1</v>
      </c>
      <c r="AG45" s="9">
        <v>-165</v>
      </c>
      <c r="AH45" s="8">
        <v>-2.5</v>
      </c>
      <c r="AI45" s="5">
        <v>-158</v>
      </c>
      <c r="AJ45" s="8">
        <v>-1.2</v>
      </c>
      <c r="AK45" s="9">
        <v>-428</v>
      </c>
      <c r="AL45" s="8">
        <v>-3.3</v>
      </c>
    </row>
    <row r="46" spans="1:38" x14ac:dyDescent="0.25">
      <c r="A46" s="10" t="s">
        <v>61</v>
      </c>
      <c r="B46" s="11">
        <v>8883</v>
      </c>
      <c r="C46" s="12">
        <v>8933</v>
      </c>
      <c r="D46" s="13">
        <v>8756</v>
      </c>
      <c r="E46" s="11">
        <v>3445</v>
      </c>
      <c r="F46" s="12">
        <v>3323</v>
      </c>
      <c r="G46" s="13">
        <v>3295</v>
      </c>
      <c r="H46" s="11">
        <v>7301</v>
      </c>
      <c r="I46" s="12">
        <v>7056</v>
      </c>
      <c r="J46" s="13">
        <v>6853</v>
      </c>
      <c r="K46" s="11">
        <v>19674</v>
      </c>
      <c r="L46" s="12">
        <v>19531</v>
      </c>
      <c r="M46" s="13">
        <v>19137</v>
      </c>
      <c r="N46" s="11">
        <v>39303</v>
      </c>
      <c r="O46" s="12">
        <v>38843</v>
      </c>
      <c r="P46" s="13">
        <v>38041</v>
      </c>
      <c r="R46" s="10" t="s">
        <v>61</v>
      </c>
      <c r="S46" s="14">
        <v>50</v>
      </c>
      <c r="T46" s="15">
        <v>0.6</v>
      </c>
      <c r="U46" s="16">
        <v>-177</v>
      </c>
      <c r="V46" s="15">
        <v>-2</v>
      </c>
      <c r="W46" s="14">
        <v>-122</v>
      </c>
      <c r="X46" s="15">
        <v>-3.5</v>
      </c>
      <c r="Y46" s="16">
        <v>-28</v>
      </c>
      <c r="Z46" s="15">
        <v>-0.8</v>
      </c>
      <c r="AA46" s="14">
        <v>-245</v>
      </c>
      <c r="AB46" s="15">
        <v>-3.4</v>
      </c>
      <c r="AC46" s="16">
        <v>-203</v>
      </c>
      <c r="AD46" s="15">
        <v>-2.9</v>
      </c>
      <c r="AE46" s="14">
        <v>-143</v>
      </c>
      <c r="AF46" s="15">
        <v>-0.7</v>
      </c>
      <c r="AG46" s="16">
        <v>-394</v>
      </c>
      <c r="AH46" s="15">
        <v>-2</v>
      </c>
      <c r="AI46" s="14">
        <v>-460</v>
      </c>
      <c r="AJ46" s="15">
        <v>-1.2</v>
      </c>
      <c r="AK46" s="16">
        <v>-802</v>
      </c>
      <c r="AL46" s="15">
        <v>-2.1</v>
      </c>
    </row>
    <row r="47" spans="1:38" x14ac:dyDescent="0.25">
      <c r="A47" s="32" t="s">
        <v>36</v>
      </c>
      <c r="B47" s="5">
        <v>3119</v>
      </c>
      <c r="C47" s="6">
        <v>2980</v>
      </c>
      <c r="D47" s="7">
        <v>3049</v>
      </c>
      <c r="E47" s="5">
        <v>1175</v>
      </c>
      <c r="F47" s="6">
        <v>1212</v>
      </c>
      <c r="G47" s="7">
        <v>1143</v>
      </c>
      <c r="H47" s="5">
        <v>2293</v>
      </c>
      <c r="I47" s="6">
        <v>2269</v>
      </c>
      <c r="J47" s="7">
        <v>2195</v>
      </c>
      <c r="K47" s="5">
        <v>6791</v>
      </c>
      <c r="L47" s="6">
        <v>6868</v>
      </c>
      <c r="M47" s="7">
        <v>6804</v>
      </c>
      <c r="N47" s="5">
        <v>13378</v>
      </c>
      <c r="O47" s="6">
        <v>13329</v>
      </c>
      <c r="P47" s="7">
        <v>13191</v>
      </c>
      <c r="R47" s="32" t="s">
        <v>36</v>
      </c>
      <c r="S47" s="5">
        <v>-139</v>
      </c>
      <c r="T47" s="8">
        <v>-4.5</v>
      </c>
      <c r="U47" s="9">
        <v>69</v>
      </c>
      <c r="V47" s="8">
        <v>2.2999999999999998</v>
      </c>
      <c r="W47" s="5">
        <v>37</v>
      </c>
      <c r="X47" s="8">
        <v>3.1</v>
      </c>
      <c r="Y47" s="9">
        <v>-69</v>
      </c>
      <c r="Z47" s="8">
        <v>-5.7</v>
      </c>
      <c r="AA47" s="5">
        <v>-24</v>
      </c>
      <c r="AB47" s="8">
        <v>-1</v>
      </c>
      <c r="AC47" s="9">
        <v>-74</v>
      </c>
      <c r="AD47" s="8">
        <v>-3.3</v>
      </c>
      <c r="AE47" s="5">
        <v>77</v>
      </c>
      <c r="AF47" s="8">
        <v>1.1000000000000001</v>
      </c>
      <c r="AG47" s="9">
        <v>-64</v>
      </c>
      <c r="AH47" s="8">
        <v>-0.9</v>
      </c>
      <c r="AI47" s="5">
        <v>-49</v>
      </c>
      <c r="AJ47" s="8">
        <v>-0.4</v>
      </c>
      <c r="AK47" s="9">
        <v>-138</v>
      </c>
      <c r="AL47" s="8">
        <v>-1</v>
      </c>
    </row>
    <row r="48" spans="1:38" x14ac:dyDescent="0.25">
      <c r="A48" s="32" t="s">
        <v>32</v>
      </c>
      <c r="B48" s="5">
        <v>3177</v>
      </c>
      <c r="C48" s="6">
        <v>3068</v>
      </c>
      <c r="D48" s="7">
        <v>2932</v>
      </c>
      <c r="E48" s="5">
        <v>1162</v>
      </c>
      <c r="F48" s="6">
        <v>1173</v>
      </c>
      <c r="G48" s="7">
        <v>1202</v>
      </c>
      <c r="H48" s="5">
        <v>2288</v>
      </c>
      <c r="I48" s="6">
        <v>2283</v>
      </c>
      <c r="J48" s="7">
        <v>2260</v>
      </c>
      <c r="K48" s="5">
        <v>6807</v>
      </c>
      <c r="L48" s="6">
        <v>6738</v>
      </c>
      <c r="M48" s="7">
        <v>6830</v>
      </c>
      <c r="N48" s="5">
        <v>13434</v>
      </c>
      <c r="O48" s="6">
        <v>13262</v>
      </c>
      <c r="P48" s="7">
        <v>13224</v>
      </c>
      <c r="R48" s="32" t="s">
        <v>32</v>
      </c>
      <c r="S48" s="5">
        <v>-109</v>
      </c>
      <c r="T48" s="8">
        <v>-3.4</v>
      </c>
      <c r="U48" s="9">
        <v>-136</v>
      </c>
      <c r="V48" s="8">
        <v>-4.4000000000000004</v>
      </c>
      <c r="W48" s="5">
        <v>11</v>
      </c>
      <c r="X48" s="8">
        <v>0.9</v>
      </c>
      <c r="Y48" s="9">
        <v>29</v>
      </c>
      <c r="Z48" s="8">
        <v>2.5</v>
      </c>
      <c r="AA48" s="5">
        <v>-5</v>
      </c>
      <c r="AB48" s="8">
        <v>-0.2</v>
      </c>
      <c r="AC48" s="9">
        <v>-23</v>
      </c>
      <c r="AD48" s="8">
        <v>-1</v>
      </c>
      <c r="AE48" s="5">
        <v>-69</v>
      </c>
      <c r="AF48" s="8">
        <v>-1</v>
      </c>
      <c r="AG48" s="9">
        <v>92</v>
      </c>
      <c r="AH48" s="8">
        <v>1.4</v>
      </c>
      <c r="AI48" s="5">
        <v>-172</v>
      </c>
      <c r="AJ48" s="8">
        <v>-1.3</v>
      </c>
      <c r="AK48" s="9">
        <v>-38</v>
      </c>
      <c r="AL48" s="8">
        <v>-0.3</v>
      </c>
    </row>
    <row r="49" spans="1:38" x14ac:dyDescent="0.25">
      <c r="A49" s="32" t="s">
        <v>33</v>
      </c>
      <c r="B49" s="5">
        <v>3155</v>
      </c>
      <c r="C49" s="6">
        <v>3173</v>
      </c>
      <c r="D49" s="7">
        <v>3056</v>
      </c>
      <c r="E49" s="5">
        <v>1236</v>
      </c>
      <c r="F49" s="6">
        <v>1171</v>
      </c>
      <c r="G49" s="7">
        <v>1183</v>
      </c>
      <c r="H49" s="5">
        <v>2421</v>
      </c>
      <c r="I49" s="6">
        <v>2276</v>
      </c>
      <c r="J49" s="7">
        <v>2272</v>
      </c>
      <c r="K49" s="5">
        <v>6977</v>
      </c>
      <c r="L49" s="6">
        <v>6810</v>
      </c>
      <c r="M49" s="7">
        <v>6744</v>
      </c>
      <c r="N49" s="5">
        <v>13789</v>
      </c>
      <c r="O49" s="6">
        <v>13430</v>
      </c>
      <c r="P49" s="7">
        <v>13255</v>
      </c>
      <c r="R49" s="32" t="s">
        <v>33</v>
      </c>
      <c r="S49" s="5">
        <v>18</v>
      </c>
      <c r="T49" s="8">
        <v>0.6</v>
      </c>
      <c r="U49" s="9">
        <v>-117</v>
      </c>
      <c r="V49" s="8">
        <v>-3.7</v>
      </c>
      <c r="W49" s="5">
        <v>-65</v>
      </c>
      <c r="X49" s="8">
        <v>-5.3</v>
      </c>
      <c r="Y49" s="9">
        <v>12</v>
      </c>
      <c r="Z49" s="8">
        <v>1</v>
      </c>
      <c r="AA49" s="5">
        <v>-145</v>
      </c>
      <c r="AB49" s="8">
        <v>-6</v>
      </c>
      <c r="AC49" s="9">
        <v>-4</v>
      </c>
      <c r="AD49" s="8">
        <v>-0.2</v>
      </c>
      <c r="AE49" s="5">
        <v>-167</v>
      </c>
      <c r="AF49" s="8">
        <v>-2.4</v>
      </c>
      <c r="AG49" s="9">
        <v>-66</v>
      </c>
      <c r="AH49" s="8">
        <v>-1</v>
      </c>
      <c r="AI49" s="5">
        <v>-359</v>
      </c>
      <c r="AJ49" s="8">
        <v>-2.6</v>
      </c>
      <c r="AK49" s="9">
        <v>-175</v>
      </c>
      <c r="AL49" s="8">
        <v>-1.3</v>
      </c>
    </row>
    <row r="50" spans="1:38" x14ac:dyDescent="0.25">
      <c r="A50" s="32" t="s">
        <v>34</v>
      </c>
      <c r="B50" s="5">
        <v>3339</v>
      </c>
      <c r="C50" s="6">
        <v>3139</v>
      </c>
      <c r="D50" s="7">
        <v>3167</v>
      </c>
      <c r="E50" s="5">
        <v>1281</v>
      </c>
      <c r="F50" s="6">
        <v>1207</v>
      </c>
      <c r="G50" s="7">
        <v>1154</v>
      </c>
      <c r="H50" s="5">
        <v>2425</v>
      </c>
      <c r="I50" s="6">
        <v>2417</v>
      </c>
      <c r="J50" s="7">
        <v>2272</v>
      </c>
      <c r="K50" s="5">
        <v>7203</v>
      </c>
      <c r="L50" s="6">
        <v>6988</v>
      </c>
      <c r="M50" s="7">
        <v>6819</v>
      </c>
      <c r="N50" s="5">
        <v>14248</v>
      </c>
      <c r="O50" s="6">
        <v>13751</v>
      </c>
      <c r="P50" s="7">
        <v>13412</v>
      </c>
      <c r="R50" s="32" t="s">
        <v>34</v>
      </c>
      <c r="S50" s="5">
        <v>-200</v>
      </c>
      <c r="T50" s="8">
        <v>-6</v>
      </c>
      <c r="U50" s="9">
        <v>28</v>
      </c>
      <c r="V50" s="8">
        <v>0.9</v>
      </c>
      <c r="W50" s="5">
        <v>-74</v>
      </c>
      <c r="X50" s="8">
        <v>-5.8</v>
      </c>
      <c r="Y50" s="9">
        <v>-53</v>
      </c>
      <c r="Z50" s="8">
        <v>-4.4000000000000004</v>
      </c>
      <c r="AA50" s="5">
        <v>-8</v>
      </c>
      <c r="AB50" s="8">
        <v>-0.3</v>
      </c>
      <c r="AC50" s="9">
        <v>-145</v>
      </c>
      <c r="AD50" s="8">
        <v>-6</v>
      </c>
      <c r="AE50" s="5">
        <v>-215</v>
      </c>
      <c r="AF50" s="8">
        <v>-3</v>
      </c>
      <c r="AG50" s="9">
        <v>-169</v>
      </c>
      <c r="AH50" s="8">
        <v>-2.4</v>
      </c>
      <c r="AI50" s="5">
        <v>-497</v>
      </c>
      <c r="AJ50" s="8">
        <v>-3.5</v>
      </c>
      <c r="AK50" s="9">
        <v>-339</v>
      </c>
      <c r="AL50" s="8">
        <v>-2.5</v>
      </c>
    </row>
    <row r="51" spans="1:38" x14ac:dyDescent="0.25">
      <c r="A51" s="32" t="s">
        <v>35</v>
      </c>
      <c r="B51" s="5">
        <v>3334</v>
      </c>
      <c r="C51" s="6">
        <v>3375</v>
      </c>
      <c r="D51" s="7">
        <v>3170</v>
      </c>
      <c r="E51" s="5">
        <v>1362</v>
      </c>
      <c r="F51" s="6">
        <v>1277</v>
      </c>
      <c r="G51" s="7">
        <v>1220</v>
      </c>
      <c r="H51" s="5">
        <v>2509</v>
      </c>
      <c r="I51" s="6">
        <v>2460</v>
      </c>
      <c r="J51" s="7">
        <v>2452</v>
      </c>
      <c r="K51" s="5">
        <v>7142</v>
      </c>
      <c r="L51" s="6">
        <v>7212</v>
      </c>
      <c r="M51" s="7">
        <v>7038</v>
      </c>
      <c r="N51" s="5">
        <v>14347</v>
      </c>
      <c r="O51" s="6">
        <v>14324</v>
      </c>
      <c r="P51" s="7">
        <v>13880</v>
      </c>
      <c r="R51" s="32" t="s">
        <v>35</v>
      </c>
      <c r="S51" s="5">
        <v>41</v>
      </c>
      <c r="T51" s="8">
        <v>1.2</v>
      </c>
      <c r="U51" s="9">
        <v>-205</v>
      </c>
      <c r="V51" s="8">
        <v>-6.1</v>
      </c>
      <c r="W51" s="5">
        <v>-85</v>
      </c>
      <c r="X51" s="8">
        <v>-6.2</v>
      </c>
      <c r="Y51" s="9">
        <v>-57</v>
      </c>
      <c r="Z51" s="8">
        <v>-4.5</v>
      </c>
      <c r="AA51" s="5">
        <v>-49</v>
      </c>
      <c r="AB51" s="8">
        <v>-2</v>
      </c>
      <c r="AC51" s="9">
        <v>-8</v>
      </c>
      <c r="AD51" s="8">
        <v>-0.3</v>
      </c>
      <c r="AE51" s="5">
        <v>70</v>
      </c>
      <c r="AF51" s="8">
        <v>1</v>
      </c>
      <c r="AG51" s="9">
        <v>-174</v>
      </c>
      <c r="AH51" s="8">
        <v>-2.4</v>
      </c>
      <c r="AI51" s="5">
        <v>-23</v>
      </c>
      <c r="AJ51" s="8">
        <v>-0.2</v>
      </c>
      <c r="AK51" s="9">
        <v>-444</v>
      </c>
      <c r="AL51" s="8">
        <v>-3.1</v>
      </c>
    </row>
    <row r="52" spans="1:38" x14ac:dyDescent="0.25">
      <c r="A52" s="10" t="s">
        <v>62</v>
      </c>
      <c r="B52" s="11">
        <v>16124</v>
      </c>
      <c r="C52" s="12">
        <v>15735</v>
      </c>
      <c r="D52" s="13">
        <v>15374</v>
      </c>
      <c r="E52" s="11">
        <v>6216</v>
      </c>
      <c r="F52" s="12">
        <v>6040</v>
      </c>
      <c r="G52" s="13">
        <v>5902</v>
      </c>
      <c r="H52" s="11">
        <v>11936</v>
      </c>
      <c r="I52" s="12">
        <v>11705</v>
      </c>
      <c r="J52" s="13">
        <v>11451</v>
      </c>
      <c r="K52" s="11">
        <v>34920</v>
      </c>
      <c r="L52" s="12">
        <v>34616</v>
      </c>
      <c r="M52" s="13">
        <v>34235</v>
      </c>
      <c r="N52" s="11">
        <v>69196</v>
      </c>
      <c r="O52" s="12">
        <v>68096</v>
      </c>
      <c r="P52" s="13">
        <v>66962</v>
      </c>
      <c r="R52" s="10" t="s">
        <v>62</v>
      </c>
      <c r="S52" s="11">
        <v>-389</v>
      </c>
      <c r="T52" s="15">
        <v>-2.4</v>
      </c>
      <c r="U52" s="17">
        <v>-361</v>
      </c>
      <c r="V52" s="15">
        <v>-2.2999999999999998</v>
      </c>
      <c r="W52" s="11">
        <v>-176</v>
      </c>
      <c r="X52" s="15">
        <v>-2.8</v>
      </c>
      <c r="Y52" s="17">
        <v>-138</v>
      </c>
      <c r="Z52" s="15">
        <v>-2.2999999999999998</v>
      </c>
      <c r="AA52" s="11">
        <v>-231</v>
      </c>
      <c r="AB52" s="15">
        <v>-1.9</v>
      </c>
      <c r="AC52" s="17">
        <v>-254</v>
      </c>
      <c r="AD52" s="15">
        <v>-2.2000000000000002</v>
      </c>
      <c r="AE52" s="11">
        <v>-304</v>
      </c>
      <c r="AF52" s="15">
        <v>-0.9</v>
      </c>
      <c r="AG52" s="17">
        <v>-381</v>
      </c>
      <c r="AH52" s="15">
        <v>-1.1000000000000001</v>
      </c>
      <c r="AI52" s="11">
        <v>-1100</v>
      </c>
      <c r="AJ52" s="15">
        <v>-1.6</v>
      </c>
      <c r="AK52" s="17">
        <v>-1134</v>
      </c>
      <c r="AL52" s="15">
        <v>-1.7</v>
      </c>
    </row>
    <row r="53" spans="1:38" x14ac:dyDescent="0.25">
      <c r="A53" s="34" t="s">
        <v>63</v>
      </c>
      <c r="B53" s="18">
        <v>384</v>
      </c>
      <c r="C53" s="19">
        <v>368</v>
      </c>
      <c r="D53" s="20">
        <v>361</v>
      </c>
      <c r="E53" s="18">
        <v>144</v>
      </c>
      <c r="F53" s="19">
        <v>143</v>
      </c>
      <c r="G53" s="20">
        <v>142</v>
      </c>
      <c r="H53" s="18">
        <v>218</v>
      </c>
      <c r="I53" s="19">
        <v>234</v>
      </c>
      <c r="J53" s="20">
        <v>251</v>
      </c>
      <c r="K53" s="18">
        <v>653</v>
      </c>
      <c r="L53" s="19">
        <v>656</v>
      </c>
      <c r="M53" s="20">
        <v>659</v>
      </c>
      <c r="N53" s="18">
        <v>1399</v>
      </c>
      <c r="O53" s="19">
        <v>1401</v>
      </c>
      <c r="P53" s="20">
        <v>1413</v>
      </c>
      <c r="R53" s="34" t="s">
        <v>63</v>
      </c>
      <c r="S53" s="18">
        <v>-16</v>
      </c>
      <c r="T53" s="21">
        <v>-4.2</v>
      </c>
      <c r="U53" s="22">
        <v>-7</v>
      </c>
      <c r="V53" s="21">
        <v>-1.9</v>
      </c>
      <c r="W53" s="18">
        <v>-1</v>
      </c>
      <c r="X53" s="21">
        <v>-0.7</v>
      </c>
      <c r="Y53" s="22">
        <v>-1</v>
      </c>
      <c r="Z53" s="21">
        <v>-0.7</v>
      </c>
      <c r="AA53" s="18">
        <v>16</v>
      </c>
      <c r="AB53" s="21">
        <v>7.3</v>
      </c>
      <c r="AC53" s="22">
        <v>17</v>
      </c>
      <c r="AD53" s="21">
        <v>7.3</v>
      </c>
      <c r="AE53" s="18">
        <v>3</v>
      </c>
      <c r="AF53" s="21">
        <v>0.5</v>
      </c>
      <c r="AG53" s="22">
        <v>3</v>
      </c>
      <c r="AH53" s="21">
        <v>0.5</v>
      </c>
      <c r="AI53" s="18">
        <v>2</v>
      </c>
      <c r="AJ53" s="21">
        <v>0.1</v>
      </c>
      <c r="AK53" s="22">
        <v>12</v>
      </c>
      <c r="AL53" s="21">
        <v>0.9</v>
      </c>
    </row>
    <row r="54" spans="1:38" x14ac:dyDescent="0.25">
      <c r="A54" s="23" t="s">
        <v>64</v>
      </c>
      <c r="B54" s="24">
        <v>25391</v>
      </c>
      <c r="C54" s="25">
        <v>25036</v>
      </c>
      <c r="D54" s="26">
        <v>24491</v>
      </c>
      <c r="E54" s="24">
        <v>9805</v>
      </c>
      <c r="F54" s="25">
        <v>9506</v>
      </c>
      <c r="G54" s="26">
        <v>9339</v>
      </c>
      <c r="H54" s="24">
        <v>19455</v>
      </c>
      <c r="I54" s="25">
        <v>18995</v>
      </c>
      <c r="J54" s="26">
        <v>18555</v>
      </c>
      <c r="K54" s="24">
        <v>55247</v>
      </c>
      <c r="L54" s="25">
        <v>54803</v>
      </c>
      <c r="M54" s="26">
        <v>54031</v>
      </c>
      <c r="N54" s="24">
        <v>109898</v>
      </c>
      <c r="O54" s="25">
        <v>108340</v>
      </c>
      <c r="P54" s="26">
        <v>106416</v>
      </c>
      <c r="R54" s="23" t="s">
        <v>64</v>
      </c>
      <c r="S54" s="24">
        <v>-355</v>
      </c>
      <c r="T54" s="27">
        <v>-1.4</v>
      </c>
      <c r="U54" s="28">
        <v>-545</v>
      </c>
      <c r="V54" s="27">
        <v>-2.2000000000000002</v>
      </c>
      <c r="W54" s="24">
        <v>-299</v>
      </c>
      <c r="X54" s="27">
        <v>-3</v>
      </c>
      <c r="Y54" s="28">
        <v>-167</v>
      </c>
      <c r="Z54" s="27">
        <v>-1.8</v>
      </c>
      <c r="AA54" s="24">
        <v>-460</v>
      </c>
      <c r="AB54" s="27">
        <v>-2.4</v>
      </c>
      <c r="AC54" s="28">
        <v>-440</v>
      </c>
      <c r="AD54" s="27">
        <v>-2.2999999999999998</v>
      </c>
      <c r="AE54" s="24">
        <v>-444</v>
      </c>
      <c r="AF54" s="27">
        <v>-0.8</v>
      </c>
      <c r="AG54" s="28">
        <v>-772</v>
      </c>
      <c r="AH54" s="27">
        <v>-1.4</v>
      </c>
      <c r="AI54" s="24">
        <v>-1558</v>
      </c>
      <c r="AJ54" s="27">
        <v>-1.4</v>
      </c>
      <c r="AK54" s="28">
        <v>-1924</v>
      </c>
      <c r="AL54" s="27">
        <v>-1.8</v>
      </c>
    </row>
  </sheetData>
  <mergeCells count="81">
    <mergeCell ref="A2:P2"/>
    <mergeCell ref="R2:AL2"/>
    <mergeCell ref="B3:D3"/>
    <mergeCell ref="E3:G3"/>
    <mergeCell ref="H3:J3"/>
    <mergeCell ref="K3:M3"/>
    <mergeCell ref="N3:P3"/>
    <mergeCell ref="S3:V3"/>
    <mergeCell ref="W3:Z3"/>
    <mergeCell ref="AA3:AD3"/>
    <mergeCell ref="AE3:AH3"/>
    <mergeCell ref="AI3:AL3"/>
    <mergeCell ref="AK4:AL4"/>
    <mergeCell ref="A20:P20"/>
    <mergeCell ref="R20:AL20"/>
    <mergeCell ref="AE4:AF4"/>
    <mergeCell ref="AG4:AH4"/>
    <mergeCell ref="AI4:AJ4"/>
    <mergeCell ref="B4:C4"/>
    <mergeCell ref="E4:F4"/>
    <mergeCell ref="H4:I4"/>
    <mergeCell ref="K4:L4"/>
    <mergeCell ref="N4:O4"/>
    <mergeCell ref="B21:D21"/>
    <mergeCell ref="E21:G21"/>
    <mergeCell ref="H21:J21"/>
    <mergeCell ref="K21:M21"/>
    <mergeCell ref="N21:P21"/>
    <mergeCell ref="S21:V21"/>
    <mergeCell ref="W21:Z21"/>
    <mergeCell ref="Y4:Z4"/>
    <mergeCell ref="AA4:AB4"/>
    <mergeCell ref="AC4:AD4"/>
    <mergeCell ref="AA21:AD21"/>
    <mergeCell ref="S4:T4"/>
    <mergeCell ref="U4:V4"/>
    <mergeCell ref="W4:X4"/>
    <mergeCell ref="AE21:AH21"/>
    <mergeCell ref="AI21:AL21"/>
    <mergeCell ref="B22:C22"/>
    <mergeCell ref="E22:F22"/>
    <mergeCell ref="H22:I22"/>
    <mergeCell ref="K22:L22"/>
    <mergeCell ref="N22:O22"/>
    <mergeCell ref="S22:T22"/>
    <mergeCell ref="U22:V22"/>
    <mergeCell ref="AI22:AJ22"/>
    <mergeCell ref="AK22:AL22"/>
    <mergeCell ref="W22:X22"/>
    <mergeCell ref="Y22:Z22"/>
    <mergeCell ref="AA22:AB22"/>
    <mergeCell ref="AC22:AD22"/>
    <mergeCell ref="AE22:AF22"/>
    <mergeCell ref="A38:P38"/>
    <mergeCell ref="R38:AL38"/>
    <mergeCell ref="B39:D39"/>
    <mergeCell ref="E39:G39"/>
    <mergeCell ref="H39:J39"/>
    <mergeCell ref="K39:M39"/>
    <mergeCell ref="N39:P39"/>
    <mergeCell ref="S39:V39"/>
    <mergeCell ref="AG22:AH22"/>
    <mergeCell ref="W39:Z39"/>
    <mergeCell ref="AA39:AD39"/>
    <mergeCell ref="AE39:AH39"/>
    <mergeCell ref="AI39:AL39"/>
    <mergeCell ref="B40:C40"/>
    <mergeCell ref="E40:F40"/>
    <mergeCell ref="H40:I40"/>
    <mergeCell ref="K40:L40"/>
    <mergeCell ref="N40:O40"/>
    <mergeCell ref="S40:T40"/>
    <mergeCell ref="AG40:AH40"/>
    <mergeCell ref="AI40:AJ40"/>
    <mergeCell ref="AK40:AL40"/>
    <mergeCell ref="U40:V40"/>
    <mergeCell ref="W40:X40"/>
    <mergeCell ref="Y40:Z40"/>
    <mergeCell ref="AA40:AB40"/>
    <mergeCell ref="AC40:AD40"/>
    <mergeCell ref="AE40:AF40"/>
  </mergeCells>
  <pageMargins left="0.98425196850393704" right="0.59055118110236215" top="0.74803149606299213" bottom="0.74803149606299213" header="0.31496062992125984" footer="0.31496062992125984"/>
  <pageSetup paperSize="9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CV25"/>
  <sheetViews>
    <sheetView topLeftCell="B1" zoomScaleNormal="100" workbookViewId="0">
      <pane xSplit="3" ySplit="6" topLeftCell="E7" activePane="bottomRight" state="frozen"/>
      <selection activeCell="C4" sqref="C4"/>
      <selection pane="topRight" activeCell="C4" sqref="C4"/>
      <selection pane="bottomLeft" activeCell="C4" sqref="C4"/>
      <selection pane="bottomRight" activeCell="C4" sqref="C4"/>
    </sheetView>
  </sheetViews>
  <sheetFormatPr baseColWidth="10" defaultRowHeight="15" x14ac:dyDescent="0.25"/>
  <cols>
    <col min="1" max="1" width="6.140625" hidden="1" customWidth="1"/>
    <col min="2" max="2" width="21.28515625" hidden="1" customWidth="1"/>
    <col min="3" max="3" width="15.140625" customWidth="1"/>
    <col min="4" max="4" width="14.7109375" hidden="1" customWidth="1"/>
    <col min="5" max="5" width="6.7109375" customWidth="1"/>
    <col min="6" max="6" width="8.7109375" customWidth="1"/>
    <col min="7" max="8" width="6.7109375" customWidth="1"/>
    <col min="9" max="9" width="8.7109375" customWidth="1"/>
    <col min="10" max="11" width="6.7109375" customWidth="1"/>
    <col min="12" max="12" width="8.7109375" customWidth="1"/>
    <col min="13" max="14" width="6.7109375" customWidth="1"/>
    <col min="15" max="15" width="8.7109375" customWidth="1"/>
    <col min="16" max="17" width="6.7109375" customWidth="1"/>
    <col min="18" max="18" width="8.7109375" customWidth="1"/>
    <col min="19" max="20" width="6.7109375" customWidth="1"/>
    <col min="21" max="21" width="8.7109375" customWidth="1"/>
    <col min="22" max="23" width="6.7109375" customWidth="1"/>
    <col min="24" max="24" width="8.7109375" customWidth="1"/>
    <col min="25" max="26" width="6.7109375" customWidth="1"/>
    <col min="27" max="27" width="8.7109375" customWidth="1"/>
    <col min="28" max="28" width="6.7109375" customWidth="1"/>
    <col min="29" max="31" width="11.7109375" customWidth="1"/>
    <col min="32" max="32" width="9.7109375" customWidth="1"/>
    <col min="33" max="35" width="7.7109375" customWidth="1"/>
  </cols>
  <sheetData>
    <row r="1" spans="1:100" ht="15.75" customHeight="1" x14ac:dyDescent="0.25">
      <c r="C1" s="50" t="str">
        <f>CONCATENATE("PREVISIONS des années scolaires ",$U$5," à ",$AA$5," du PREMIER DEGRE réalisées en octobre")</f>
        <v>PREVISIONS des années scolaires 2025-2026 à 2027-2028 du PREMIER DEGRE réalisées en octobre</v>
      </c>
    </row>
    <row r="3" spans="1:100" ht="15.75" customHeight="1" x14ac:dyDescent="0.25">
      <c r="C3" s="50" t="s">
        <v>41</v>
      </c>
      <c r="T3" s="51"/>
      <c r="U3" s="51"/>
      <c r="AC3" s="51"/>
    </row>
    <row r="4" spans="1:100" ht="16.5" customHeight="1" x14ac:dyDescent="0.25">
      <c r="C4" s="50" t="s">
        <v>40</v>
      </c>
      <c r="E4" s="50" t="s">
        <v>48</v>
      </c>
    </row>
    <row r="5" spans="1:100" ht="20.100000000000001" customHeight="1" x14ac:dyDescent="0.25">
      <c r="A5" s="52"/>
      <c r="B5" s="53"/>
      <c r="C5" s="53"/>
      <c r="D5" s="53"/>
      <c r="E5" s="54"/>
      <c r="F5" s="55" t="s">
        <v>86</v>
      </c>
      <c r="G5" s="56"/>
      <c r="H5" s="54"/>
      <c r="I5" s="55" t="s">
        <v>87</v>
      </c>
      <c r="J5" s="56"/>
      <c r="K5" s="55"/>
      <c r="L5" s="55" t="s">
        <v>88</v>
      </c>
      <c r="M5" s="55"/>
      <c r="N5" s="54"/>
      <c r="O5" s="55" t="s">
        <v>89</v>
      </c>
      <c r="P5" s="55"/>
      <c r="Q5" s="54"/>
      <c r="R5" s="55" t="s">
        <v>90</v>
      </c>
      <c r="S5" s="57"/>
      <c r="T5" s="58"/>
      <c r="U5" s="55" t="s">
        <v>91</v>
      </c>
      <c r="V5" s="55"/>
      <c r="W5" s="54"/>
      <c r="X5" s="55" t="s">
        <v>92</v>
      </c>
      <c r="Y5" s="55"/>
      <c r="Z5" s="54"/>
      <c r="AA5" s="55" t="s">
        <v>93</v>
      </c>
      <c r="AB5" s="57"/>
      <c r="AC5" s="185" t="s">
        <v>94</v>
      </c>
      <c r="AD5" s="187" t="s">
        <v>95</v>
      </c>
      <c r="AE5" s="189" t="s">
        <v>96</v>
      </c>
      <c r="AF5" s="59"/>
      <c r="AG5" s="191" t="s">
        <v>22</v>
      </c>
      <c r="AH5" s="178" t="s">
        <v>23</v>
      </c>
      <c r="AI5" s="180" t="s">
        <v>24</v>
      </c>
    </row>
    <row r="6" spans="1:100" ht="20.100000000000001" customHeight="1" x14ac:dyDescent="0.25">
      <c r="A6" s="62" t="s">
        <v>0</v>
      </c>
      <c r="B6" s="62" t="s">
        <v>1</v>
      </c>
      <c r="C6" s="63" t="s">
        <v>2</v>
      </c>
      <c r="D6" s="64" t="s">
        <v>3</v>
      </c>
      <c r="E6" s="65" t="s">
        <v>17</v>
      </c>
      <c r="F6" s="65" t="s">
        <v>15</v>
      </c>
      <c r="G6" s="65" t="s">
        <v>16</v>
      </c>
      <c r="H6" s="65" t="s">
        <v>17</v>
      </c>
      <c r="I6" s="65" t="s">
        <v>15</v>
      </c>
      <c r="J6" s="65" t="s">
        <v>16</v>
      </c>
      <c r="K6" s="66" t="s">
        <v>17</v>
      </c>
      <c r="L6" s="65" t="s">
        <v>15</v>
      </c>
      <c r="M6" s="67" t="s">
        <v>16</v>
      </c>
      <c r="N6" s="65" t="s">
        <v>17</v>
      </c>
      <c r="O6" s="65" t="s">
        <v>15</v>
      </c>
      <c r="P6" s="67" t="s">
        <v>16</v>
      </c>
      <c r="Q6" s="65" t="s">
        <v>17</v>
      </c>
      <c r="R6" s="65" t="s">
        <v>15</v>
      </c>
      <c r="S6" s="68" t="s">
        <v>16</v>
      </c>
      <c r="T6" s="66" t="s">
        <v>17</v>
      </c>
      <c r="U6" s="65" t="s">
        <v>15</v>
      </c>
      <c r="V6" s="67" t="s">
        <v>16</v>
      </c>
      <c r="W6" s="65" t="s">
        <v>17</v>
      </c>
      <c r="X6" s="65" t="s">
        <v>15</v>
      </c>
      <c r="Y6" s="67" t="s">
        <v>16</v>
      </c>
      <c r="Z6" s="65" t="s">
        <v>17</v>
      </c>
      <c r="AA6" s="65" t="s">
        <v>15</v>
      </c>
      <c r="AB6" s="68" t="s">
        <v>16</v>
      </c>
      <c r="AC6" s="186"/>
      <c r="AD6" s="188"/>
      <c r="AE6" s="190"/>
      <c r="AF6" s="110"/>
      <c r="AG6" s="192"/>
      <c r="AH6" s="179"/>
      <c r="AI6" s="181"/>
    </row>
    <row r="7" spans="1:100" ht="20.100000000000001" customHeight="1" x14ac:dyDescent="0.25">
      <c r="A7" s="121" t="s">
        <v>39</v>
      </c>
      <c r="B7" s="132" t="s">
        <v>4</v>
      </c>
      <c r="C7" s="143" t="s">
        <v>26</v>
      </c>
      <c r="D7" s="154" t="s">
        <v>5</v>
      </c>
      <c r="E7" s="165">
        <v>2803</v>
      </c>
      <c r="F7" s="169">
        <v>331</v>
      </c>
      <c r="G7" s="46">
        <v>11.81</v>
      </c>
      <c r="H7" s="165">
        <v>2826</v>
      </c>
      <c r="I7" s="169">
        <v>346</v>
      </c>
      <c r="J7" s="46">
        <v>12.24</v>
      </c>
      <c r="K7" s="47">
        <v>2656</v>
      </c>
      <c r="L7" s="169">
        <v>325</v>
      </c>
      <c r="M7" s="46">
        <v>12.24</v>
      </c>
      <c r="N7" s="165">
        <v>2798</v>
      </c>
      <c r="O7" s="169">
        <v>287</v>
      </c>
      <c r="P7" s="46">
        <v>10.26</v>
      </c>
      <c r="Q7" s="165">
        <v>2641</v>
      </c>
      <c r="R7" s="169">
        <v>282</v>
      </c>
      <c r="S7" s="48">
        <v>10.68</v>
      </c>
      <c r="T7" s="47">
        <v>2511</v>
      </c>
      <c r="U7" s="169">
        <v>268</v>
      </c>
      <c r="V7" s="46">
        <v>10.68</v>
      </c>
      <c r="W7" s="165">
        <v>2355</v>
      </c>
      <c r="X7" s="169">
        <v>252</v>
      </c>
      <c r="Y7" s="46">
        <v>10.68</v>
      </c>
      <c r="Z7" s="165">
        <v>2351</v>
      </c>
      <c r="AA7" s="169">
        <v>251</v>
      </c>
      <c r="AB7" s="48">
        <v>10.68</v>
      </c>
      <c r="AC7" s="49">
        <f>U7-R7</f>
        <v>-14</v>
      </c>
      <c r="AD7" s="60">
        <f>X7-U7</f>
        <v>-16</v>
      </c>
      <c r="AE7" s="71">
        <f>AA7-X7</f>
        <v>-1</v>
      </c>
      <c r="AF7" s="182" t="s">
        <v>19</v>
      </c>
      <c r="AG7" s="85">
        <f>V7-S7</f>
        <v>0</v>
      </c>
      <c r="AH7" s="86">
        <f>Y7-V7</f>
        <v>0</v>
      </c>
      <c r="AI7" s="87">
        <f>AB7-Y7</f>
        <v>0</v>
      </c>
      <c r="AJ7" s="61"/>
      <c r="AK7" s="61"/>
      <c r="AL7" s="61"/>
      <c r="AM7" s="61"/>
      <c r="AN7" s="61"/>
      <c r="AO7" s="61"/>
      <c r="AP7" s="61"/>
      <c r="AQ7" s="61"/>
      <c r="AR7" s="61"/>
      <c r="AS7" s="61"/>
      <c r="AT7" s="61"/>
      <c r="AU7" s="61"/>
      <c r="AV7" s="61"/>
      <c r="AW7" s="61"/>
      <c r="AX7" s="61"/>
      <c r="AY7" s="61"/>
      <c r="AZ7" s="61"/>
      <c r="BA7" s="61"/>
      <c r="BB7" s="61"/>
      <c r="BC7" s="61"/>
      <c r="BD7" s="61"/>
      <c r="BE7" s="61"/>
      <c r="BF7" s="61"/>
      <c r="BG7" s="61"/>
      <c r="BH7" s="61"/>
      <c r="BI7" s="61"/>
      <c r="BJ7" s="61"/>
      <c r="BK7" s="61"/>
      <c r="BL7" s="61"/>
      <c r="BM7" s="61"/>
      <c r="BN7" s="61"/>
      <c r="BO7" s="61"/>
      <c r="BP7" s="61"/>
      <c r="BQ7" s="61"/>
      <c r="BR7" s="61"/>
      <c r="BS7" s="61"/>
      <c r="BT7" s="61"/>
      <c r="BU7" s="61"/>
      <c r="BV7" s="61"/>
      <c r="BW7" s="61"/>
      <c r="BX7" s="61"/>
      <c r="BY7" s="61"/>
      <c r="BZ7" s="61"/>
      <c r="CA7" s="61"/>
      <c r="CB7" s="61"/>
      <c r="CC7" s="61"/>
      <c r="CD7" s="61"/>
      <c r="CE7" s="61"/>
      <c r="CF7" s="61"/>
      <c r="CG7" s="61"/>
      <c r="CH7" s="61"/>
      <c r="CI7" s="61"/>
      <c r="CJ7" s="61"/>
      <c r="CK7" s="61"/>
      <c r="CL7" s="61"/>
      <c r="CM7" s="61"/>
      <c r="CN7" s="61"/>
      <c r="CO7" s="61"/>
      <c r="CP7" s="61"/>
      <c r="CQ7" s="61"/>
      <c r="CR7" s="61"/>
      <c r="CS7" s="61"/>
      <c r="CT7" s="61"/>
      <c r="CU7" s="61"/>
      <c r="CV7" s="61"/>
    </row>
    <row r="8" spans="1:100" ht="20.100000000000001" customHeight="1" x14ac:dyDescent="0.25">
      <c r="A8" s="121" t="s">
        <v>39</v>
      </c>
      <c r="B8" s="132" t="s">
        <v>6</v>
      </c>
      <c r="C8" s="82" t="s">
        <v>27</v>
      </c>
      <c r="D8" s="92" t="s">
        <v>5</v>
      </c>
      <c r="E8" s="98">
        <v>3096</v>
      </c>
      <c r="F8" s="99">
        <v>2627</v>
      </c>
      <c r="G8" s="100">
        <v>84.85</v>
      </c>
      <c r="H8" s="98">
        <v>2901</v>
      </c>
      <c r="I8" s="99">
        <v>2554</v>
      </c>
      <c r="J8" s="100">
        <v>88.04</v>
      </c>
      <c r="K8" s="101">
        <v>2925</v>
      </c>
      <c r="L8" s="99">
        <v>2627</v>
      </c>
      <c r="M8" s="100">
        <v>89.81</v>
      </c>
      <c r="N8" s="98">
        <v>2750</v>
      </c>
      <c r="O8" s="99">
        <v>2434</v>
      </c>
      <c r="P8" s="100">
        <v>88.51</v>
      </c>
      <c r="Q8" s="98">
        <v>2894</v>
      </c>
      <c r="R8" s="99">
        <v>2627</v>
      </c>
      <c r="S8" s="102">
        <v>90.77</v>
      </c>
      <c r="T8" s="101">
        <v>2732</v>
      </c>
      <c r="U8" s="99">
        <v>2480</v>
      </c>
      <c r="V8" s="100">
        <v>90.77</v>
      </c>
      <c r="W8" s="98">
        <v>2599</v>
      </c>
      <c r="X8" s="99">
        <v>2359</v>
      </c>
      <c r="Y8" s="100">
        <v>90.77</v>
      </c>
      <c r="Z8" s="98">
        <v>2436</v>
      </c>
      <c r="AA8" s="99">
        <v>2211</v>
      </c>
      <c r="AB8" s="102">
        <v>90.77</v>
      </c>
      <c r="AC8" s="103">
        <f t="shared" ref="AC8:AC19" si="0">U8-R8</f>
        <v>-147</v>
      </c>
      <c r="AD8" s="104">
        <f t="shared" ref="AD8:AD19" si="1">X8-U8</f>
        <v>-121</v>
      </c>
      <c r="AE8" s="105">
        <f t="shared" ref="AE8:AE19" si="2">AA8-X8</f>
        <v>-148</v>
      </c>
      <c r="AF8" s="183"/>
      <c r="AG8" s="88">
        <f>V8-S8</f>
        <v>0</v>
      </c>
      <c r="AH8" s="89">
        <f>Y8-V8</f>
        <v>0</v>
      </c>
      <c r="AI8" s="90">
        <f>AB8-Y8</f>
        <v>0</v>
      </c>
      <c r="AJ8" s="61"/>
      <c r="AK8" s="61"/>
      <c r="AL8" s="61"/>
      <c r="AM8" s="61"/>
      <c r="AN8" s="61"/>
      <c r="AO8" s="61"/>
      <c r="AP8" s="61"/>
      <c r="AQ8" s="61"/>
      <c r="AR8" s="61"/>
      <c r="AS8" s="61"/>
      <c r="AT8" s="61"/>
      <c r="AU8" s="61"/>
      <c r="AV8" s="61"/>
      <c r="AW8" s="61"/>
      <c r="AX8" s="61"/>
      <c r="AY8" s="61"/>
      <c r="AZ8" s="61"/>
      <c r="BA8" s="61"/>
      <c r="BB8" s="61"/>
      <c r="BC8" s="61"/>
      <c r="BD8" s="61"/>
      <c r="BE8" s="61"/>
      <c r="BF8" s="61"/>
      <c r="BG8" s="61"/>
      <c r="BH8" s="61"/>
      <c r="BI8" s="61"/>
      <c r="BJ8" s="61"/>
      <c r="BK8" s="61"/>
      <c r="BL8" s="61"/>
      <c r="BM8" s="61"/>
      <c r="BN8" s="61"/>
      <c r="BO8" s="61"/>
      <c r="BP8" s="61"/>
      <c r="BQ8" s="61"/>
      <c r="BR8" s="61"/>
      <c r="BS8" s="61"/>
      <c r="BT8" s="61"/>
      <c r="BU8" s="61"/>
      <c r="BV8" s="61"/>
      <c r="BW8" s="61"/>
      <c r="BX8" s="61"/>
      <c r="BY8" s="61"/>
      <c r="BZ8" s="61"/>
      <c r="CA8" s="61"/>
      <c r="CB8" s="61"/>
      <c r="CC8" s="61"/>
      <c r="CD8" s="61"/>
      <c r="CE8" s="61"/>
      <c r="CF8" s="61"/>
      <c r="CG8" s="61"/>
      <c r="CH8" s="61"/>
      <c r="CI8" s="61"/>
      <c r="CJ8" s="61"/>
      <c r="CK8" s="61"/>
      <c r="CL8" s="61"/>
      <c r="CM8" s="61"/>
      <c r="CN8" s="61"/>
      <c r="CO8" s="61"/>
      <c r="CP8" s="61"/>
      <c r="CQ8" s="61"/>
      <c r="CR8" s="61"/>
      <c r="CS8" s="61"/>
      <c r="CT8" s="61"/>
      <c r="CU8" s="61"/>
      <c r="CV8" s="61"/>
    </row>
    <row r="9" spans="1:100" ht="20.100000000000001" customHeight="1" x14ac:dyDescent="0.25">
      <c r="A9" s="106" t="s">
        <v>39</v>
      </c>
      <c r="B9" s="107" t="s">
        <v>7</v>
      </c>
      <c r="C9" s="143" t="s">
        <v>28</v>
      </c>
      <c r="D9" s="108" t="s">
        <v>5</v>
      </c>
      <c r="E9" s="165"/>
      <c r="F9" s="169">
        <v>2848</v>
      </c>
      <c r="G9" s="109">
        <v>102.41</v>
      </c>
      <c r="H9" s="165"/>
      <c r="I9" s="169">
        <v>2760</v>
      </c>
      <c r="J9" s="46">
        <v>105.06</v>
      </c>
      <c r="K9" s="47"/>
      <c r="L9" s="169">
        <v>2630</v>
      </c>
      <c r="M9" s="46">
        <v>102.98</v>
      </c>
      <c r="N9" s="165"/>
      <c r="O9" s="169">
        <v>2699</v>
      </c>
      <c r="P9" s="111">
        <v>102.74</v>
      </c>
      <c r="Q9" s="165"/>
      <c r="R9" s="169">
        <v>2501</v>
      </c>
      <c r="S9" s="48">
        <v>102.75</v>
      </c>
      <c r="T9" s="47"/>
      <c r="U9" s="169">
        <v>2701</v>
      </c>
      <c r="V9" s="111">
        <v>102.82</v>
      </c>
      <c r="W9" s="165"/>
      <c r="X9" s="169">
        <v>2550</v>
      </c>
      <c r="Y9" s="111">
        <v>102.82</v>
      </c>
      <c r="Z9" s="165"/>
      <c r="AA9" s="169">
        <v>2426</v>
      </c>
      <c r="AB9" s="48">
        <v>102.82</v>
      </c>
      <c r="AC9" s="49">
        <f t="shared" si="0"/>
        <v>200</v>
      </c>
      <c r="AD9" s="60">
        <f t="shared" si="1"/>
        <v>-151</v>
      </c>
      <c r="AE9" s="71">
        <f t="shared" si="2"/>
        <v>-124</v>
      </c>
      <c r="AF9" s="182" t="s">
        <v>20</v>
      </c>
      <c r="AG9" s="85">
        <f>V9-S9</f>
        <v>6.9999999999993179E-2</v>
      </c>
      <c r="AH9" s="86">
        <f>Y9-V9</f>
        <v>0</v>
      </c>
      <c r="AI9" s="87">
        <f>AB9-Y9</f>
        <v>0</v>
      </c>
      <c r="AJ9" s="61"/>
      <c r="AK9" s="61"/>
      <c r="AL9" s="61"/>
      <c r="AM9" s="61"/>
      <c r="AN9" s="61"/>
      <c r="AO9" s="61"/>
      <c r="AP9" s="61"/>
      <c r="AQ9" s="61"/>
      <c r="AR9" s="61"/>
      <c r="AS9" s="61"/>
      <c r="AT9" s="61"/>
      <c r="AU9" s="61"/>
      <c r="AV9" s="61"/>
      <c r="AW9" s="61"/>
      <c r="AX9" s="61"/>
      <c r="AY9" s="61"/>
      <c r="AZ9" s="61"/>
      <c r="BA9" s="61"/>
      <c r="BB9" s="61"/>
      <c r="BC9" s="61"/>
      <c r="BD9" s="61"/>
      <c r="BE9" s="61"/>
      <c r="BF9" s="61"/>
      <c r="BG9" s="61"/>
      <c r="BH9" s="61"/>
      <c r="BI9" s="61"/>
      <c r="BJ9" s="61"/>
      <c r="BK9" s="61"/>
      <c r="BL9" s="61"/>
      <c r="BM9" s="61"/>
      <c r="BN9" s="61"/>
      <c r="BO9" s="61"/>
      <c r="BP9" s="61"/>
      <c r="BQ9" s="61"/>
      <c r="BR9" s="61"/>
      <c r="BS9" s="61"/>
      <c r="BT9" s="61"/>
      <c r="BU9" s="61"/>
      <c r="BV9" s="61"/>
      <c r="BW9" s="61"/>
      <c r="BX9" s="61"/>
      <c r="BY9" s="61"/>
      <c r="BZ9" s="61"/>
      <c r="CA9" s="61"/>
      <c r="CB9" s="61"/>
      <c r="CC9" s="61"/>
      <c r="CD9" s="61"/>
      <c r="CE9" s="61"/>
      <c r="CF9" s="61"/>
      <c r="CG9" s="61"/>
      <c r="CH9" s="61"/>
      <c r="CI9" s="61"/>
      <c r="CJ9" s="61"/>
      <c r="CK9" s="61"/>
      <c r="CL9" s="61"/>
      <c r="CM9" s="61"/>
      <c r="CN9" s="61"/>
      <c r="CO9" s="61"/>
      <c r="CP9" s="61"/>
      <c r="CQ9" s="61"/>
      <c r="CR9" s="61"/>
      <c r="CS9" s="61"/>
      <c r="CT9" s="61"/>
      <c r="CU9" s="61"/>
      <c r="CV9" s="61"/>
    </row>
    <row r="10" spans="1:100" ht="20.100000000000001" customHeight="1" x14ac:dyDescent="0.25">
      <c r="A10" s="106" t="s">
        <v>39</v>
      </c>
      <c r="B10" s="107" t="s">
        <v>8</v>
      </c>
      <c r="C10" s="82" t="s">
        <v>37</v>
      </c>
      <c r="D10" s="92" t="s">
        <v>5</v>
      </c>
      <c r="E10" s="98"/>
      <c r="F10" s="99">
        <v>2877</v>
      </c>
      <c r="G10" s="112">
        <v>102.75</v>
      </c>
      <c r="H10" s="98"/>
      <c r="I10" s="99">
        <v>2922</v>
      </c>
      <c r="J10" s="113">
        <v>102.6</v>
      </c>
      <c r="K10" s="101"/>
      <c r="L10" s="99">
        <v>2843</v>
      </c>
      <c r="M10" s="113">
        <v>103.01</v>
      </c>
      <c r="N10" s="98"/>
      <c r="O10" s="99">
        <v>2740</v>
      </c>
      <c r="P10" s="114">
        <v>104.18</v>
      </c>
      <c r="Q10" s="98"/>
      <c r="R10" s="99">
        <v>2789</v>
      </c>
      <c r="S10" s="115">
        <v>103.33</v>
      </c>
      <c r="T10" s="101"/>
      <c r="U10" s="99">
        <v>2589</v>
      </c>
      <c r="V10" s="114">
        <v>103.51</v>
      </c>
      <c r="W10" s="98"/>
      <c r="X10" s="99">
        <v>2796</v>
      </c>
      <c r="Y10" s="114">
        <v>103.51</v>
      </c>
      <c r="Z10" s="98"/>
      <c r="AA10" s="99">
        <v>2640</v>
      </c>
      <c r="AB10" s="115">
        <v>103.51</v>
      </c>
      <c r="AC10" s="103">
        <f t="shared" si="0"/>
        <v>-200</v>
      </c>
      <c r="AD10" s="104">
        <f t="shared" si="1"/>
        <v>207</v>
      </c>
      <c r="AE10" s="105">
        <f t="shared" si="2"/>
        <v>-156</v>
      </c>
      <c r="AF10" s="183"/>
      <c r="AG10" s="88">
        <f t="shared" ref="AG10:AG12" si="3">V10-S10</f>
        <v>0.18000000000000682</v>
      </c>
      <c r="AH10" s="89">
        <f t="shared" ref="AH10:AH12" si="4">Y10-V10</f>
        <v>0</v>
      </c>
      <c r="AI10" s="90">
        <f t="shared" ref="AI10:AI12" si="5">AB10-Y10</f>
        <v>0</v>
      </c>
      <c r="AJ10" s="61"/>
      <c r="AK10" s="61"/>
      <c r="AL10" s="61"/>
      <c r="AM10" s="61"/>
      <c r="AN10" s="61"/>
      <c r="AO10" s="61"/>
      <c r="AP10" s="61"/>
      <c r="AQ10" s="61"/>
      <c r="AR10" s="61"/>
      <c r="AS10" s="61"/>
      <c r="AT10" s="61"/>
      <c r="AU10" s="61"/>
      <c r="AV10" s="61"/>
      <c r="AW10" s="61"/>
      <c r="AX10" s="61"/>
      <c r="AY10" s="61"/>
      <c r="AZ10" s="61"/>
      <c r="BA10" s="61"/>
      <c r="BB10" s="61"/>
      <c r="BC10" s="61"/>
      <c r="BD10" s="61"/>
      <c r="BE10" s="61"/>
      <c r="BF10" s="61"/>
      <c r="BG10" s="61"/>
      <c r="BH10" s="61"/>
      <c r="BI10" s="61"/>
      <c r="BJ10" s="61"/>
      <c r="BK10" s="61"/>
      <c r="BL10" s="61"/>
      <c r="BM10" s="61"/>
      <c r="BN10" s="61"/>
      <c r="BO10" s="61"/>
      <c r="BP10" s="61"/>
      <c r="BQ10" s="61"/>
      <c r="BR10" s="61"/>
      <c r="BS10" s="61"/>
      <c r="BT10" s="61"/>
      <c r="BU10" s="61"/>
      <c r="BV10" s="61"/>
      <c r="BW10" s="61"/>
      <c r="BX10" s="61"/>
      <c r="BY10" s="61"/>
      <c r="BZ10" s="61"/>
      <c r="CA10" s="61"/>
      <c r="CB10" s="61"/>
      <c r="CC10" s="61"/>
      <c r="CD10" s="61"/>
      <c r="CE10" s="61"/>
      <c r="CF10" s="61"/>
      <c r="CG10" s="61"/>
      <c r="CH10" s="61"/>
      <c r="CI10" s="61"/>
      <c r="CJ10" s="61"/>
      <c r="CK10" s="61"/>
      <c r="CL10" s="61"/>
      <c r="CM10" s="61"/>
      <c r="CN10" s="61"/>
      <c r="CO10" s="61"/>
      <c r="CP10" s="61"/>
      <c r="CQ10" s="61"/>
      <c r="CR10" s="61"/>
      <c r="CS10" s="61"/>
      <c r="CT10" s="61"/>
      <c r="CU10" s="61"/>
      <c r="CV10" s="61"/>
    </row>
    <row r="11" spans="1:100" ht="20.100000000000001" customHeight="1" x14ac:dyDescent="0.25">
      <c r="A11" s="106"/>
      <c r="B11" s="107"/>
      <c r="C11" s="116" t="s">
        <v>31</v>
      </c>
      <c r="D11" s="117"/>
      <c r="E11" s="118"/>
      <c r="F11" s="119">
        <f>SUM(F7:F10)</f>
        <v>8683</v>
      </c>
      <c r="G11" s="120"/>
      <c r="H11" s="118"/>
      <c r="I11" s="119">
        <f>SUM(I7:I10)</f>
        <v>8582</v>
      </c>
      <c r="J11" s="120"/>
      <c r="K11" s="122"/>
      <c r="L11" s="119">
        <f>SUM(L7:L10)</f>
        <v>8425</v>
      </c>
      <c r="M11" s="120"/>
      <c r="N11" s="118"/>
      <c r="O11" s="119">
        <f>SUM(O7:O10)</f>
        <v>8160</v>
      </c>
      <c r="P11" s="123"/>
      <c r="Q11" s="118"/>
      <c r="R11" s="119">
        <f>SUM(R7:R10)</f>
        <v>8199</v>
      </c>
      <c r="S11" s="124"/>
      <c r="T11" s="122"/>
      <c r="U11" s="119">
        <f>SUM(U7:U10)</f>
        <v>8038</v>
      </c>
      <c r="V11" s="123"/>
      <c r="W11" s="118"/>
      <c r="X11" s="119">
        <f>SUM(X7:X10)</f>
        <v>7957</v>
      </c>
      <c r="Y11" s="123"/>
      <c r="Z11" s="118"/>
      <c r="AA11" s="119">
        <f>SUM(AA7:AA10)</f>
        <v>7528</v>
      </c>
      <c r="AB11" s="124"/>
      <c r="AC11" s="125">
        <f t="shared" si="0"/>
        <v>-161</v>
      </c>
      <c r="AD11" s="126">
        <f t="shared" si="1"/>
        <v>-81</v>
      </c>
      <c r="AE11" s="127">
        <f t="shared" si="2"/>
        <v>-429</v>
      </c>
      <c r="AF11" s="81"/>
      <c r="AG11" s="91"/>
      <c r="AH11" s="91"/>
      <c r="AI11" s="91"/>
      <c r="AJ11" s="61"/>
      <c r="AK11" s="61"/>
      <c r="AL11" s="61"/>
      <c r="AM11" s="61"/>
      <c r="AN11" s="61"/>
      <c r="AO11" s="61"/>
      <c r="AP11" s="61"/>
      <c r="AQ11" s="61"/>
      <c r="AR11" s="61"/>
      <c r="AS11" s="61"/>
      <c r="AT11" s="61"/>
      <c r="AU11" s="61"/>
      <c r="AV11" s="61"/>
      <c r="AW11" s="61"/>
      <c r="AX11" s="61"/>
      <c r="AY11" s="61"/>
      <c r="AZ11" s="61"/>
      <c r="BA11" s="61"/>
      <c r="BB11" s="61"/>
      <c r="BC11" s="61"/>
      <c r="BD11" s="61"/>
      <c r="BE11" s="61"/>
      <c r="BF11" s="61"/>
      <c r="BG11" s="61"/>
      <c r="BH11" s="61"/>
      <c r="BI11" s="61"/>
      <c r="BJ11" s="61"/>
      <c r="BK11" s="61"/>
      <c r="BL11" s="61"/>
      <c r="BM11" s="61"/>
      <c r="BN11" s="61"/>
      <c r="BO11" s="61"/>
      <c r="BP11" s="61"/>
      <c r="BQ11" s="61"/>
      <c r="BR11" s="61"/>
      <c r="BS11" s="61"/>
      <c r="BT11" s="61"/>
      <c r="BU11" s="61"/>
      <c r="BV11" s="61"/>
      <c r="BW11" s="61"/>
      <c r="BX11" s="61"/>
      <c r="BY11" s="61"/>
      <c r="BZ11" s="61"/>
      <c r="CA11" s="61"/>
      <c r="CB11" s="61"/>
      <c r="CC11" s="61"/>
      <c r="CD11" s="61"/>
      <c r="CE11" s="61"/>
      <c r="CF11" s="61"/>
      <c r="CG11" s="61"/>
      <c r="CH11" s="61"/>
      <c r="CI11" s="61"/>
      <c r="CJ11" s="61"/>
      <c r="CK11" s="61"/>
      <c r="CL11" s="61"/>
      <c r="CM11" s="61"/>
      <c r="CN11" s="61"/>
      <c r="CO11" s="61"/>
      <c r="CP11" s="61"/>
      <c r="CQ11" s="61"/>
      <c r="CR11" s="61"/>
      <c r="CS11" s="61"/>
      <c r="CT11" s="61"/>
      <c r="CU11" s="61"/>
      <c r="CV11" s="61"/>
    </row>
    <row r="12" spans="1:100" ht="20.100000000000001" customHeight="1" x14ac:dyDescent="0.25">
      <c r="A12" s="106" t="s">
        <v>39</v>
      </c>
      <c r="B12" s="107" t="s">
        <v>9</v>
      </c>
      <c r="C12" s="128" t="s">
        <v>36</v>
      </c>
      <c r="D12" s="129" t="s">
        <v>5</v>
      </c>
      <c r="E12" s="130"/>
      <c r="F12" s="131">
        <v>3053</v>
      </c>
      <c r="G12" s="133">
        <v>98.64</v>
      </c>
      <c r="H12" s="130"/>
      <c r="I12" s="131">
        <v>2892</v>
      </c>
      <c r="J12" s="134">
        <v>100.52</v>
      </c>
      <c r="K12" s="135"/>
      <c r="L12" s="131">
        <v>2937</v>
      </c>
      <c r="M12" s="134">
        <v>100.51</v>
      </c>
      <c r="N12" s="130"/>
      <c r="O12" s="131">
        <v>2844</v>
      </c>
      <c r="P12" s="136">
        <v>100.04</v>
      </c>
      <c r="Q12" s="130"/>
      <c r="R12" s="131">
        <v>2744</v>
      </c>
      <c r="S12" s="137">
        <v>100.15</v>
      </c>
      <c r="T12" s="135"/>
      <c r="U12" s="131">
        <v>2793</v>
      </c>
      <c r="V12" s="136">
        <v>100.15</v>
      </c>
      <c r="W12" s="130"/>
      <c r="X12" s="131">
        <v>2593</v>
      </c>
      <c r="Y12" s="136">
        <v>100.15</v>
      </c>
      <c r="Z12" s="130"/>
      <c r="AA12" s="131">
        <v>2800</v>
      </c>
      <c r="AB12" s="137">
        <v>100.15</v>
      </c>
      <c r="AC12" s="138">
        <f t="shared" si="0"/>
        <v>49</v>
      </c>
      <c r="AD12" s="139">
        <f t="shared" si="1"/>
        <v>-200</v>
      </c>
      <c r="AE12" s="140">
        <f t="shared" si="2"/>
        <v>207</v>
      </c>
      <c r="AF12" s="183" t="s">
        <v>20</v>
      </c>
      <c r="AG12" s="85">
        <f t="shared" si="3"/>
        <v>0</v>
      </c>
      <c r="AH12" s="86">
        <f t="shared" si="4"/>
        <v>0</v>
      </c>
      <c r="AI12" s="87">
        <f t="shared" si="5"/>
        <v>0</v>
      </c>
      <c r="AJ12" s="61"/>
      <c r="AK12" s="61"/>
      <c r="AL12" s="61"/>
      <c r="AM12" s="61"/>
      <c r="AN12" s="61"/>
      <c r="AO12" s="61"/>
      <c r="AP12" s="61"/>
      <c r="AQ12" s="61"/>
      <c r="AR12" s="61"/>
      <c r="AS12" s="61"/>
      <c r="AT12" s="61"/>
      <c r="AU12" s="61"/>
      <c r="AV12" s="61"/>
      <c r="AW12" s="61"/>
      <c r="AX12" s="61"/>
      <c r="AY12" s="61"/>
      <c r="AZ12" s="61"/>
      <c r="BA12" s="61"/>
      <c r="BB12" s="61"/>
      <c r="BC12" s="61"/>
      <c r="BD12" s="61"/>
      <c r="BE12" s="61"/>
      <c r="BF12" s="61"/>
      <c r="BG12" s="61"/>
      <c r="BH12" s="61"/>
      <c r="BI12" s="61"/>
      <c r="BJ12" s="61"/>
      <c r="BK12" s="61"/>
      <c r="BL12" s="61"/>
      <c r="BM12" s="61"/>
      <c r="BN12" s="61"/>
      <c r="BO12" s="61"/>
      <c r="BP12" s="61"/>
      <c r="BQ12" s="61"/>
      <c r="BR12" s="61"/>
      <c r="BS12" s="61"/>
      <c r="BT12" s="61"/>
      <c r="BU12" s="61"/>
      <c r="BV12" s="61"/>
      <c r="BW12" s="61"/>
      <c r="BX12" s="61"/>
      <c r="BY12" s="61"/>
      <c r="BZ12" s="61"/>
      <c r="CA12" s="61"/>
      <c r="CB12" s="61"/>
      <c r="CC12" s="61"/>
      <c r="CD12" s="61"/>
      <c r="CE12" s="61"/>
      <c r="CF12" s="61"/>
      <c r="CG12" s="61"/>
      <c r="CH12" s="61"/>
      <c r="CI12" s="61"/>
      <c r="CJ12" s="61"/>
      <c r="CK12" s="61"/>
      <c r="CL12" s="61"/>
      <c r="CM12" s="61"/>
      <c r="CN12" s="61"/>
      <c r="CO12" s="61"/>
      <c r="CP12" s="61"/>
      <c r="CQ12" s="61"/>
      <c r="CR12" s="61"/>
      <c r="CS12" s="61"/>
      <c r="CT12" s="61"/>
      <c r="CU12" s="61"/>
      <c r="CV12" s="61"/>
    </row>
    <row r="13" spans="1:100" ht="20.100000000000001" customHeight="1" x14ac:dyDescent="0.25">
      <c r="A13" s="106" t="s">
        <v>39</v>
      </c>
      <c r="B13" s="107" t="s">
        <v>10</v>
      </c>
      <c r="C13" s="128" t="s">
        <v>32</v>
      </c>
      <c r="D13" s="129" t="s">
        <v>5</v>
      </c>
      <c r="E13" s="130"/>
      <c r="F13" s="131">
        <v>3056</v>
      </c>
      <c r="G13" s="133">
        <v>98.01</v>
      </c>
      <c r="H13" s="130"/>
      <c r="I13" s="131">
        <v>3019</v>
      </c>
      <c r="J13" s="134">
        <v>98.89</v>
      </c>
      <c r="K13" s="135"/>
      <c r="L13" s="131">
        <v>2874</v>
      </c>
      <c r="M13" s="134">
        <v>99.38</v>
      </c>
      <c r="N13" s="130"/>
      <c r="O13" s="131">
        <v>2891</v>
      </c>
      <c r="P13" s="136">
        <v>98.43</v>
      </c>
      <c r="Q13" s="130"/>
      <c r="R13" s="131">
        <v>2797</v>
      </c>
      <c r="S13" s="137">
        <v>98.35</v>
      </c>
      <c r="T13" s="135"/>
      <c r="U13" s="131">
        <v>2699</v>
      </c>
      <c r="V13" s="136">
        <v>98.35</v>
      </c>
      <c r="W13" s="130"/>
      <c r="X13" s="131">
        <v>2747</v>
      </c>
      <c r="Y13" s="136">
        <v>98.35</v>
      </c>
      <c r="Z13" s="130"/>
      <c r="AA13" s="131">
        <v>2550</v>
      </c>
      <c r="AB13" s="137">
        <v>98.35</v>
      </c>
      <c r="AC13" s="138">
        <f t="shared" si="0"/>
        <v>-98</v>
      </c>
      <c r="AD13" s="139">
        <f t="shared" si="1"/>
        <v>48</v>
      </c>
      <c r="AE13" s="140">
        <f t="shared" si="2"/>
        <v>-197</v>
      </c>
      <c r="AF13" s="183"/>
      <c r="AG13" s="93">
        <f>V13-S13</f>
        <v>0</v>
      </c>
      <c r="AH13" s="91">
        <f>Y13-V13</f>
        <v>0</v>
      </c>
      <c r="AI13" s="94">
        <f>AB13-Y13</f>
        <v>0</v>
      </c>
      <c r="AJ13" s="61"/>
      <c r="AK13" s="61"/>
      <c r="AL13" s="61"/>
      <c r="AM13" s="61"/>
      <c r="AN13" s="61"/>
      <c r="AO13" s="61"/>
      <c r="AP13" s="61"/>
      <c r="AQ13" s="61"/>
      <c r="AR13" s="61"/>
      <c r="AS13" s="61"/>
      <c r="AT13" s="61"/>
      <c r="AU13" s="61"/>
      <c r="AV13" s="61"/>
      <c r="AW13" s="61"/>
      <c r="AX13" s="61"/>
      <c r="AY13" s="61"/>
      <c r="AZ13" s="61"/>
      <c r="BA13" s="61"/>
      <c r="BB13" s="61"/>
      <c r="BC13" s="61"/>
      <c r="BD13" s="61"/>
      <c r="BE13" s="61"/>
      <c r="BF13" s="61"/>
      <c r="BG13" s="61"/>
      <c r="BH13" s="61"/>
      <c r="BI13" s="61"/>
      <c r="BJ13" s="61"/>
      <c r="BK13" s="61"/>
      <c r="BL13" s="61"/>
      <c r="BM13" s="61"/>
      <c r="BN13" s="61"/>
      <c r="BO13" s="61"/>
      <c r="BP13" s="61"/>
      <c r="BQ13" s="61"/>
      <c r="BR13" s="61"/>
      <c r="BS13" s="61"/>
      <c r="BT13" s="61"/>
      <c r="BU13" s="61"/>
      <c r="BV13" s="61"/>
      <c r="BW13" s="61"/>
      <c r="BX13" s="61"/>
      <c r="BY13" s="61"/>
      <c r="BZ13" s="61"/>
      <c r="CA13" s="61"/>
      <c r="CB13" s="61"/>
      <c r="CC13" s="61"/>
      <c r="CD13" s="61"/>
      <c r="CE13" s="61"/>
      <c r="CF13" s="61"/>
      <c r="CG13" s="61"/>
      <c r="CH13" s="61"/>
      <c r="CI13" s="61"/>
      <c r="CJ13" s="61"/>
      <c r="CK13" s="61"/>
      <c r="CL13" s="61"/>
      <c r="CM13" s="61"/>
      <c r="CN13" s="61"/>
      <c r="CO13" s="61"/>
      <c r="CP13" s="61"/>
      <c r="CQ13" s="61"/>
      <c r="CR13" s="61"/>
      <c r="CS13" s="61"/>
      <c r="CT13" s="61"/>
      <c r="CU13" s="61"/>
      <c r="CV13" s="61"/>
    </row>
    <row r="14" spans="1:100" ht="20.100000000000001" customHeight="1" x14ac:dyDescent="0.25">
      <c r="A14" s="106" t="s">
        <v>39</v>
      </c>
      <c r="B14" s="107" t="s">
        <v>11</v>
      </c>
      <c r="C14" s="128" t="s">
        <v>33</v>
      </c>
      <c r="D14" s="129" t="s">
        <v>5</v>
      </c>
      <c r="E14" s="130"/>
      <c r="F14" s="131">
        <v>3150</v>
      </c>
      <c r="G14" s="133">
        <v>99.15</v>
      </c>
      <c r="H14" s="130"/>
      <c r="I14" s="131">
        <v>3008</v>
      </c>
      <c r="J14" s="134">
        <v>98.43</v>
      </c>
      <c r="K14" s="135"/>
      <c r="L14" s="131">
        <v>2998</v>
      </c>
      <c r="M14" s="134">
        <v>99.3</v>
      </c>
      <c r="N14" s="130"/>
      <c r="O14" s="131">
        <v>2862</v>
      </c>
      <c r="P14" s="136">
        <v>99.58</v>
      </c>
      <c r="Q14" s="130"/>
      <c r="R14" s="131">
        <v>2857</v>
      </c>
      <c r="S14" s="137">
        <v>98.82</v>
      </c>
      <c r="T14" s="135"/>
      <c r="U14" s="131">
        <v>2764</v>
      </c>
      <c r="V14" s="136">
        <v>98.82</v>
      </c>
      <c r="W14" s="130"/>
      <c r="X14" s="131">
        <v>2667</v>
      </c>
      <c r="Y14" s="136">
        <v>98.82</v>
      </c>
      <c r="Z14" s="130"/>
      <c r="AA14" s="131">
        <v>2715</v>
      </c>
      <c r="AB14" s="137">
        <v>98.82</v>
      </c>
      <c r="AC14" s="138">
        <f t="shared" si="0"/>
        <v>-93</v>
      </c>
      <c r="AD14" s="139">
        <f t="shared" si="1"/>
        <v>-97</v>
      </c>
      <c r="AE14" s="140">
        <f t="shared" si="2"/>
        <v>48</v>
      </c>
      <c r="AF14" s="183"/>
      <c r="AG14" s="93">
        <f>V14-S14</f>
        <v>0</v>
      </c>
      <c r="AH14" s="91">
        <f>Y14-V14</f>
        <v>0</v>
      </c>
      <c r="AI14" s="94">
        <f>AB14-Y14</f>
        <v>0</v>
      </c>
      <c r="AJ14" s="61"/>
      <c r="AK14" s="61"/>
      <c r="AL14" s="61"/>
      <c r="AM14" s="61"/>
      <c r="AN14" s="61"/>
      <c r="AO14" s="61"/>
      <c r="AP14" s="61"/>
      <c r="AQ14" s="61"/>
      <c r="AR14" s="61"/>
      <c r="AS14" s="61"/>
      <c r="AT14" s="61"/>
      <c r="AU14" s="61"/>
      <c r="AV14" s="61"/>
      <c r="AW14" s="61"/>
      <c r="AX14" s="61"/>
      <c r="AY14" s="61"/>
      <c r="AZ14" s="61"/>
      <c r="BA14" s="61"/>
      <c r="BB14" s="61"/>
      <c r="BC14" s="61"/>
      <c r="BD14" s="61"/>
      <c r="BE14" s="61"/>
      <c r="BF14" s="61"/>
      <c r="BG14" s="61"/>
      <c r="BH14" s="61"/>
      <c r="BI14" s="61"/>
      <c r="BJ14" s="61"/>
      <c r="BK14" s="61"/>
      <c r="BL14" s="61"/>
      <c r="BM14" s="61"/>
      <c r="BN14" s="61"/>
      <c r="BO14" s="61"/>
      <c r="BP14" s="61"/>
      <c r="BQ14" s="61"/>
      <c r="BR14" s="61"/>
      <c r="BS14" s="61"/>
      <c r="BT14" s="61"/>
      <c r="BU14" s="61"/>
      <c r="BV14" s="61"/>
      <c r="BW14" s="61"/>
      <c r="BX14" s="61"/>
      <c r="BY14" s="61"/>
      <c r="BZ14" s="61"/>
      <c r="CA14" s="61"/>
      <c r="CB14" s="61"/>
      <c r="CC14" s="61"/>
      <c r="CD14" s="61"/>
      <c r="CE14" s="61"/>
      <c r="CF14" s="61"/>
      <c r="CG14" s="61"/>
      <c r="CH14" s="61"/>
      <c r="CI14" s="61"/>
      <c r="CJ14" s="61"/>
      <c r="CK14" s="61"/>
      <c r="CL14" s="61"/>
      <c r="CM14" s="61"/>
      <c r="CN14" s="61"/>
      <c r="CO14" s="61"/>
      <c r="CP14" s="61"/>
      <c r="CQ14" s="61"/>
      <c r="CR14" s="61"/>
      <c r="CS14" s="61"/>
      <c r="CT14" s="61"/>
      <c r="CU14" s="61"/>
      <c r="CV14" s="61"/>
    </row>
    <row r="15" spans="1:100" ht="20.100000000000001" customHeight="1" x14ac:dyDescent="0.25">
      <c r="A15" s="106" t="s">
        <v>39</v>
      </c>
      <c r="B15" s="107" t="s">
        <v>12</v>
      </c>
      <c r="C15" s="128" t="s">
        <v>34</v>
      </c>
      <c r="D15" s="129" t="s">
        <v>5</v>
      </c>
      <c r="E15" s="130"/>
      <c r="F15" s="131">
        <v>2979</v>
      </c>
      <c r="G15" s="133">
        <v>98.87</v>
      </c>
      <c r="H15" s="130"/>
      <c r="I15" s="131">
        <v>3118</v>
      </c>
      <c r="J15" s="134">
        <v>98.98</v>
      </c>
      <c r="K15" s="135"/>
      <c r="L15" s="131">
        <v>2978</v>
      </c>
      <c r="M15" s="134">
        <v>99</v>
      </c>
      <c r="N15" s="130"/>
      <c r="O15" s="131">
        <v>2992</v>
      </c>
      <c r="P15" s="136">
        <v>99.8</v>
      </c>
      <c r="Q15" s="130"/>
      <c r="R15" s="131">
        <v>2851</v>
      </c>
      <c r="S15" s="137">
        <v>99.62</v>
      </c>
      <c r="T15" s="135"/>
      <c r="U15" s="131">
        <v>2846</v>
      </c>
      <c r="V15" s="136">
        <v>99.62</v>
      </c>
      <c r="W15" s="130"/>
      <c r="X15" s="131">
        <v>2753</v>
      </c>
      <c r="Y15" s="136">
        <v>99.62</v>
      </c>
      <c r="Z15" s="130"/>
      <c r="AA15" s="131">
        <v>2657</v>
      </c>
      <c r="AB15" s="137">
        <v>99.62</v>
      </c>
      <c r="AC15" s="138">
        <f t="shared" si="0"/>
        <v>-5</v>
      </c>
      <c r="AD15" s="139">
        <f t="shared" si="1"/>
        <v>-93</v>
      </c>
      <c r="AE15" s="140">
        <f t="shared" si="2"/>
        <v>-96</v>
      </c>
      <c r="AF15" s="183"/>
      <c r="AG15" s="93">
        <f>V15-S15</f>
        <v>0</v>
      </c>
      <c r="AH15" s="91">
        <f>Y15-V15</f>
        <v>0</v>
      </c>
      <c r="AI15" s="94">
        <f>AB15-Y15</f>
        <v>0</v>
      </c>
      <c r="AJ15" s="61"/>
      <c r="AK15" s="61"/>
      <c r="AL15" s="61"/>
      <c r="AM15" s="61"/>
      <c r="AN15" s="61"/>
      <c r="AO15" s="61"/>
      <c r="AP15" s="61"/>
      <c r="AQ15" s="61"/>
      <c r="AR15" s="61"/>
      <c r="AS15" s="61"/>
      <c r="AT15" s="61"/>
      <c r="AU15" s="61"/>
      <c r="AV15" s="61"/>
      <c r="AW15" s="61"/>
      <c r="AX15" s="61"/>
      <c r="AY15" s="61"/>
      <c r="AZ15" s="61"/>
      <c r="BA15" s="61"/>
      <c r="BB15" s="61"/>
      <c r="BC15" s="61"/>
      <c r="BD15" s="61"/>
      <c r="BE15" s="61"/>
      <c r="BF15" s="61"/>
      <c r="BG15" s="61"/>
      <c r="BH15" s="61"/>
      <c r="BI15" s="61"/>
      <c r="BJ15" s="61"/>
      <c r="BK15" s="61"/>
      <c r="BL15" s="61"/>
      <c r="BM15" s="61"/>
      <c r="BN15" s="61"/>
      <c r="BO15" s="61"/>
      <c r="BP15" s="61"/>
      <c r="BQ15" s="61"/>
      <c r="BR15" s="61"/>
      <c r="BS15" s="61"/>
      <c r="BT15" s="61"/>
      <c r="BU15" s="61"/>
      <c r="BV15" s="61"/>
      <c r="BW15" s="61"/>
      <c r="BX15" s="61"/>
      <c r="BY15" s="61"/>
      <c r="BZ15" s="61"/>
      <c r="CA15" s="61"/>
      <c r="CB15" s="61"/>
      <c r="CC15" s="61"/>
      <c r="CD15" s="61"/>
      <c r="CE15" s="61"/>
      <c r="CF15" s="61"/>
      <c r="CG15" s="61"/>
      <c r="CH15" s="61"/>
      <c r="CI15" s="61"/>
      <c r="CJ15" s="61"/>
      <c r="CK15" s="61"/>
      <c r="CL15" s="61"/>
      <c r="CM15" s="61"/>
      <c r="CN15" s="61"/>
      <c r="CO15" s="61"/>
      <c r="CP15" s="61"/>
      <c r="CQ15" s="61"/>
      <c r="CR15" s="61"/>
      <c r="CS15" s="61"/>
      <c r="CT15" s="61"/>
      <c r="CU15" s="61"/>
      <c r="CV15" s="61"/>
    </row>
    <row r="16" spans="1:100" ht="20.100000000000001" customHeight="1" x14ac:dyDescent="0.25">
      <c r="A16" s="106" t="s">
        <v>39</v>
      </c>
      <c r="B16" s="107" t="s">
        <v>13</v>
      </c>
      <c r="C16" s="128" t="s">
        <v>35</v>
      </c>
      <c r="D16" s="129" t="s">
        <v>5</v>
      </c>
      <c r="E16" s="130"/>
      <c r="F16" s="131">
        <v>3194</v>
      </c>
      <c r="G16" s="133">
        <v>99.66</v>
      </c>
      <c r="H16" s="130"/>
      <c r="I16" s="131">
        <v>2968</v>
      </c>
      <c r="J16" s="134">
        <v>99.63</v>
      </c>
      <c r="K16" s="135"/>
      <c r="L16" s="131">
        <v>3146</v>
      </c>
      <c r="M16" s="134">
        <v>100.9</v>
      </c>
      <c r="N16" s="130"/>
      <c r="O16" s="131">
        <v>2983</v>
      </c>
      <c r="P16" s="136">
        <v>100.17</v>
      </c>
      <c r="Q16" s="130"/>
      <c r="R16" s="131">
        <v>3004</v>
      </c>
      <c r="S16" s="137">
        <v>100.4</v>
      </c>
      <c r="T16" s="135"/>
      <c r="U16" s="131">
        <v>2862</v>
      </c>
      <c r="V16" s="136">
        <v>100.4</v>
      </c>
      <c r="W16" s="130"/>
      <c r="X16" s="131">
        <v>2857</v>
      </c>
      <c r="Y16" s="136">
        <v>100.4</v>
      </c>
      <c r="Z16" s="130"/>
      <c r="AA16" s="131">
        <v>2764</v>
      </c>
      <c r="AB16" s="137">
        <v>100.4</v>
      </c>
      <c r="AC16" s="138">
        <f t="shared" si="0"/>
        <v>-142</v>
      </c>
      <c r="AD16" s="139">
        <f t="shared" si="1"/>
        <v>-5</v>
      </c>
      <c r="AE16" s="140">
        <f t="shared" si="2"/>
        <v>-93</v>
      </c>
      <c r="AF16" s="184"/>
      <c r="AG16" s="88">
        <f>V16-S16</f>
        <v>0</v>
      </c>
      <c r="AH16" s="89">
        <f>Y16-V16</f>
        <v>0</v>
      </c>
      <c r="AI16" s="90">
        <f>AB16-Y16</f>
        <v>0</v>
      </c>
      <c r="AJ16" s="61"/>
      <c r="AK16" s="61"/>
      <c r="AL16" s="61"/>
      <c r="AM16" s="61"/>
      <c r="AN16" s="61"/>
      <c r="AO16" s="61"/>
      <c r="AP16" s="61"/>
      <c r="AQ16" s="61"/>
      <c r="AR16" s="61"/>
      <c r="AS16" s="61"/>
      <c r="AT16" s="61"/>
      <c r="AU16" s="61"/>
      <c r="AV16" s="61"/>
      <c r="AW16" s="61"/>
      <c r="AX16" s="61"/>
      <c r="AY16" s="61"/>
      <c r="AZ16" s="61"/>
      <c r="BA16" s="61"/>
      <c r="BB16" s="61"/>
      <c r="BC16" s="61"/>
      <c r="BD16" s="61"/>
      <c r="BE16" s="61"/>
      <c r="BF16" s="61"/>
      <c r="BG16" s="61"/>
      <c r="BH16" s="61"/>
      <c r="BI16" s="61"/>
      <c r="BJ16" s="61"/>
      <c r="BK16" s="61"/>
      <c r="BL16" s="61"/>
      <c r="BM16" s="61"/>
      <c r="BN16" s="61"/>
      <c r="BO16" s="61"/>
      <c r="BP16" s="61"/>
      <c r="BQ16" s="61"/>
      <c r="BR16" s="61"/>
      <c r="BS16" s="61"/>
      <c r="BT16" s="61"/>
      <c r="BU16" s="61"/>
      <c r="BV16" s="61"/>
      <c r="BW16" s="61"/>
      <c r="BX16" s="61"/>
      <c r="BY16" s="61"/>
      <c r="BZ16" s="61"/>
      <c r="CA16" s="61"/>
      <c r="CB16" s="61"/>
      <c r="CC16" s="61"/>
      <c r="CD16" s="61"/>
      <c r="CE16" s="61"/>
      <c r="CF16" s="61"/>
      <c r="CG16" s="61"/>
      <c r="CH16" s="61"/>
      <c r="CI16" s="61"/>
      <c r="CJ16" s="61"/>
      <c r="CK16" s="61"/>
      <c r="CL16" s="61"/>
      <c r="CM16" s="61"/>
      <c r="CN16" s="61"/>
      <c r="CO16" s="61"/>
      <c r="CP16" s="61"/>
      <c r="CQ16" s="61"/>
      <c r="CR16" s="61"/>
      <c r="CS16" s="61"/>
      <c r="CT16" s="61"/>
      <c r="CU16" s="61"/>
      <c r="CV16" s="61"/>
    </row>
    <row r="17" spans="1:100" ht="20.100000000000001" customHeight="1" x14ac:dyDescent="0.25">
      <c r="A17" s="106"/>
      <c r="B17" s="107"/>
      <c r="C17" s="141" t="s">
        <v>25</v>
      </c>
      <c r="D17" s="142"/>
      <c r="E17" s="144"/>
      <c r="F17" s="145">
        <f>SUM(F12:F16)</f>
        <v>15432</v>
      </c>
      <c r="G17" s="146"/>
      <c r="H17" s="144"/>
      <c r="I17" s="145">
        <f>SUM(I12:I16)</f>
        <v>15005</v>
      </c>
      <c r="J17" s="146"/>
      <c r="K17" s="147"/>
      <c r="L17" s="145">
        <f>SUM(L12:L16)</f>
        <v>14933</v>
      </c>
      <c r="M17" s="146"/>
      <c r="N17" s="144"/>
      <c r="O17" s="145">
        <f>SUM(O12:O16)</f>
        <v>14572</v>
      </c>
      <c r="P17" s="148"/>
      <c r="Q17" s="144"/>
      <c r="R17" s="145">
        <f>SUM(R12:R16)</f>
        <v>14253</v>
      </c>
      <c r="S17" s="149"/>
      <c r="T17" s="147"/>
      <c r="U17" s="145">
        <f>SUM(U12:U16)</f>
        <v>13964</v>
      </c>
      <c r="V17" s="148"/>
      <c r="W17" s="144"/>
      <c r="X17" s="145">
        <f>SUM(X12:X16)</f>
        <v>13617</v>
      </c>
      <c r="Y17" s="148"/>
      <c r="Z17" s="144"/>
      <c r="AA17" s="145">
        <f>SUM(AA12:AA16)</f>
        <v>13486</v>
      </c>
      <c r="AB17" s="149"/>
      <c r="AC17" s="150">
        <f t="shared" si="0"/>
        <v>-289</v>
      </c>
      <c r="AD17" s="151">
        <f t="shared" si="1"/>
        <v>-347</v>
      </c>
      <c r="AE17" s="152">
        <f t="shared" si="2"/>
        <v>-131</v>
      </c>
      <c r="AF17" s="81"/>
      <c r="AG17" s="91"/>
      <c r="AH17" s="91"/>
      <c r="AI17" s="91"/>
      <c r="AJ17" s="61"/>
      <c r="AK17" s="61"/>
      <c r="AL17" s="61"/>
      <c r="AM17" s="61"/>
      <c r="AN17" s="61"/>
      <c r="AO17" s="61"/>
      <c r="AP17" s="61"/>
      <c r="AQ17" s="61"/>
      <c r="AR17" s="61"/>
      <c r="AS17" s="61"/>
      <c r="AT17" s="61"/>
      <c r="AU17" s="61"/>
      <c r="AV17" s="61"/>
      <c r="AW17" s="61"/>
      <c r="AX17" s="61"/>
      <c r="AY17" s="61"/>
      <c r="AZ17" s="61"/>
      <c r="BA17" s="61"/>
      <c r="BB17" s="61"/>
      <c r="BC17" s="61"/>
      <c r="BD17" s="61"/>
      <c r="BE17" s="61"/>
      <c r="BF17" s="61"/>
      <c r="BG17" s="61"/>
      <c r="BH17" s="61"/>
      <c r="BI17" s="61"/>
      <c r="BJ17" s="61"/>
      <c r="BK17" s="61"/>
      <c r="BL17" s="61"/>
      <c r="BM17" s="61"/>
      <c r="BN17" s="61"/>
      <c r="BO17" s="61"/>
      <c r="BP17" s="61"/>
      <c r="BQ17" s="61"/>
      <c r="BR17" s="61"/>
      <c r="BS17" s="61"/>
      <c r="BT17" s="61"/>
      <c r="BU17" s="61"/>
      <c r="BV17" s="61"/>
      <c r="BW17" s="61"/>
      <c r="BX17" s="61"/>
      <c r="BY17" s="61"/>
      <c r="BZ17" s="61"/>
      <c r="CA17" s="61"/>
      <c r="CB17" s="61"/>
      <c r="CC17" s="61"/>
      <c r="CD17" s="61"/>
      <c r="CE17" s="61"/>
      <c r="CF17" s="61"/>
      <c r="CG17" s="61"/>
      <c r="CH17" s="61"/>
      <c r="CI17" s="61"/>
      <c r="CJ17" s="61"/>
      <c r="CK17" s="61"/>
      <c r="CL17" s="61"/>
      <c r="CM17" s="61"/>
      <c r="CN17" s="61"/>
      <c r="CO17" s="61"/>
      <c r="CP17" s="61"/>
      <c r="CQ17" s="61"/>
      <c r="CR17" s="61"/>
      <c r="CS17" s="61"/>
      <c r="CT17" s="61"/>
      <c r="CU17" s="61"/>
      <c r="CV17" s="61"/>
    </row>
    <row r="18" spans="1:100" ht="27" customHeight="1" x14ac:dyDescent="0.25">
      <c r="A18" s="153" t="s">
        <v>39</v>
      </c>
      <c r="B18" s="155" t="s">
        <v>14</v>
      </c>
      <c r="C18" s="156" t="s">
        <v>30</v>
      </c>
      <c r="D18" s="157" t="s">
        <v>5</v>
      </c>
      <c r="E18" s="158"/>
      <c r="F18" s="159">
        <v>329</v>
      </c>
      <c r="G18" s="160">
        <v>13.84</v>
      </c>
      <c r="H18" s="158"/>
      <c r="I18" s="159">
        <v>334</v>
      </c>
      <c r="J18" s="161">
        <v>1.52</v>
      </c>
      <c r="K18" s="162"/>
      <c r="L18" s="159">
        <v>350</v>
      </c>
      <c r="M18" s="161">
        <v>4.79</v>
      </c>
      <c r="N18" s="158"/>
      <c r="O18" s="159">
        <v>362</v>
      </c>
      <c r="P18" s="161">
        <v>3.43</v>
      </c>
      <c r="Q18" s="158"/>
      <c r="R18" s="159">
        <v>360</v>
      </c>
      <c r="S18" s="163">
        <v>-0.55000000000000004</v>
      </c>
      <c r="T18" s="162"/>
      <c r="U18" s="159">
        <v>358</v>
      </c>
      <c r="V18" s="161">
        <v>-0.55000000000000004</v>
      </c>
      <c r="W18" s="158"/>
      <c r="X18" s="159">
        <v>356</v>
      </c>
      <c r="Y18" s="161">
        <v>-0.55000000000000004</v>
      </c>
      <c r="Z18" s="158"/>
      <c r="AA18" s="159">
        <v>354</v>
      </c>
      <c r="AB18" s="163">
        <v>-0.55000000000000004</v>
      </c>
      <c r="AC18" s="164">
        <f t="shared" si="0"/>
        <v>-2</v>
      </c>
      <c r="AD18" s="166">
        <f t="shared" si="1"/>
        <v>-2</v>
      </c>
      <c r="AE18" s="167">
        <f t="shared" si="2"/>
        <v>-2</v>
      </c>
      <c r="AF18" s="168" t="s">
        <v>21</v>
      </c>
      <c r="AG18" s="95">
        <f>V18-S18</f>
        <v>0</v>
      </c>
      <c r="AH18" s="96">
        <f>Y18-V18</f>
        <v>0</v>
      </c>
      <c r="AI18" s="97">
        <f>AB18-Y18</f>
        <v>0</v>
      </c>
      <c r="AJ18" s="61"/>
      <c r="AK18" s="61"/>
      <c r="AL18" s="61"/>
      <c r="AM18" s="61"/>
      <c r="AN18" s="61"/>
      <c r="AO18" s="61"/>
      <c r="AP18" s="61"/>
      <c r="AQ18" s="61"/>
      <c r="AR18" s="61"/>
      <c r="AS18" s="61"/>
      <c r="AT18" s="61"/>
      <c r="AU18" s="61"/>
      <c r="AV18" s="61"/>
      <c r="AW18" s="61"/>
      <c r="AX18" s="61"/>
      <c r="AY18" s="61"/>
      <c r="AZ18" s="61"/>
      <c r="BA18" s="61"/>
      <c r="BB18" s="61"/>
      <c r="BC18" s="61"/>
      <c r="BD18" s="61"/>
      <c r="BE18" s="61"/>
      <c r="BF18" s="61"/>
      <c r="BG18" s="61"/>
      <c r="BH18" s="61"/>
      <c r="BI18" s="61"/>
      <c r="BJ18" s="61"/>
      <c r="BK18" s="61"/>
      <c r="BL18" s="61"/>
      <c r="BM18" s="61"/>
      <c r="BN18" s="61"/>
      <c r="BO18" s="61"/>
      <c r="BP18" s="61"/>
      <c r="BQ18" s="61"/>
      <c r="BR18" s="61"/>
      <c r="BS18" s="61"/>
      <c r="BT18" s="61"/>
      <c r="BU18" s="61"/>
      <c r="BV18" s="61"/>
      <c r="BW18" s="61"/>
      <c r="BX18" s="61"/>
      <c r="BY18" s="61"/>
      <c r="BZ18" s="61"/>
      <c r="CA18" s="61"/>
      <c r="CB18" s="61"/>
      <c r="CC18" s="61"/>
      <c r="CD18" s="61"/>
      <c r="CE18" s="61"/>
      <c r="CF18" s="61"/>
      <c r="CG18" s="61"/>
      <c r="CH18" s="61"/>
      <c r="CI18" s="61"/>
      <c r="CJ18" s="61"/>
      <c r="CK18" s="61"/>
      <c r="CL18" s="61"/>
      <c r="CM18" s="61"/>
      <c r="CN18" s="61"/>
      <c r="CO18" s="61"/>
      <c r="CP18" s="61"/>
      <c r="CQ18" s="61"/>
      <c r="CR18" s="61"/>
      <c r="CS18" s="61"/>
      <c r="CT18" s="61"/>
      <c r="CU18" s="61"/>
      <c r="CV18" s="61"/>
    </row>
    <row r="19" spans="1:100" ht="20.100000000000001" customHeight="1" x14ac:dyDescent="0.25">
      <c r="C19" s="69" t="s">
        <v>29</v>
      </c>
      <c r="D19" s="70"/>
      <c r="E19" s="72"/>
      <c r="F19" s="73">
        <f>F11+F17+F18</f>
        <v>24444</v>
      </c>
      <c r="G19" s="74"/>
      <c r="H19" s="72"/>
      <c r="I19" s="73">
        <f>I11+I17+I18</f>
        <v>23921</v>
      </c>
      <c r="J19" s="74"/>
      <c r="K19" s="75"/>
      <c r="L19" s="73">
        <f>L11+L17+L18</f>
        <v>23708</v>
      </c>
      <c r="M19" s="76"/>
      <c r="N19" s="72"/>
      <c r="O19" s="73">
        <f>O11+O17+O18</f>
        <v>23094</v>
      </c>
      <c r="P19" s="76"/>
      <c r="Q19" s="72"/>
      <c r="R19" s="73">
        <f>R11+R17+R18</f>
        <v>22812</v>
      </c>
      <c r="S19" s="77"/>
      <c r="T19" s="75"/>
      <c r="U19" s="73">
        <f>U11+U17+U18</f>
        <v>22360</v>
      </c>
      <c r="V19" s="76"/>
      <c r="W19" s="72"/>
      <c r="X19" s="73">
        <f>X11+X17+X18</f>
        <v>21930</v>
      </c>
      <c r="Y19" s="76"/>
      <c r="Z19" s="72"/>
      <c r="AA19" s="73">
        <f>AA11+AA17+AA18</f>
        <v>21368</v>
      </c>
      <c r="AB19" s="77"/>
      <c r="AC19" s="78">
        <f t="shared" si="0"/>
        <v>-452</v>
      </c>
      <c r="AD19" s="79">
        <f t="shared" si="1"/>
        <v>-430</v>
      </c>
      <c r="AE19" s="80">
        <f t="shared" si="2"/>
        <v>-562</v>
      </c>
      <c r="AF19" s="81"/>
      <c r="AH19" s="83"/>
    </row>
    <row r="20" spans="1:100" ht="15.75" customHeight="1" x14ac:dyDescent="0.25"/>
    <row r="21" spans="1:100" ht="15" customHeight="1" x14ac:dyDescent="0.25">
      <c r="A21" s="84"/>
      <c r="B21" s="84"/>
      <c r="C21" s="84" t="s">
        <v>50</v>
      </c>
      <c r="D21" s="84"/>
      <c r="E21" s="84"/>
      <c r="F21" s="84"/>
      <c r="G21" s="84"/>
      <c r="H21" s="84"/>
      <c r="I21" s="84"/>
      <c r="J21" s="84"/>
      <c r="K21" s="84"/>
      <c r="L21" s="84"/>
      <c r="M21" s="84"/>
      <c r="N21" s="84"/>
      <c r="O21" s="84"/>
      <c r="P21" s="84"/>
      <c r="Q21" s="84"/>
      <c r="R21" s="84"/>
      <c r="S21" s="84"/>
      <c r="T21" s="84"/>
      <c r="U21" s="84"/>
      <c r="V21" s="84"/>
      <c r="W21" s="84"/>
      <c r="X21" s="84"/>
      <c r="Y21" s="84"/>
      <c r="Z21" s="84"/>
      <c r="AA21" s="84"/>
      <c r="AB21" s="84"/>
    </row>
    <row r="22" spans="1:100" ht="15" customHeight="1" x14ac:dyDescent="0.25">
      <c r="A22" s="84"/>
      <c r="B22" s="84"/>
      <c r="C22" s="84" t="s">
        <v>97</v>
      </c>
      <c r="D22" s="84"/>
      <c r="E22" s="84"/>
      <c r="F22" s="84"/>
      <c r="G22" s="84"/>
      <c r="H22" s="84"/>
      <c r="I22" s="84">
        <v>-101</v>
      </c>
      <c r="J22" s="84"/>
      <c r="K22" s="84"/>
      <c r="L22" s="84">
        <v>-157</v>
      </c>
      <c r="M22" s="84"/>
      <c r="N22" s="84"/>
      <c r="O22" s="84">
        <v>-265</v>
      </c>
      <c r="P22" s="84"/>
      <c r="Q22" s="84"/>
      <c r="R22" s="84">
        <v>39</v>
      </c>
      <c r="S22" s="84"/>
      <c r="T22" s="84"/>
      <c r="U22" s="84">
        <v>-161</v>
      </c>
      <c r="V22" s="84"/>
      <c r="W22" s="84"/>
      <c r="X22" s="84">
        <v>-81</v>
      </c>
      <c r="Y22" s="84"/>
      <c r="Z22" s="84"/>
      <c r="AA22" s="84">
        <v>-429</v>
      </c>
      <c r="AB22" s="84"/>
    </row>
    <row r="23" spans="1:100" ht="15" customHeight="1" x14ac:dyDescent="0.25">
      <c r="A23" s="84"/>
      <c r="B23" s="84"/>
      <c r="C23" s="84" t="s">
        <v>98</v>
      </c>
      <c r="D23" s="84"/>
      <c r="E23" s="84"/>
      <c r="F23" s="84"/>
      <c r="G23" s="84"/>
      <c r="H23" s="84"/>
      <c r="I23" s="84">
        <v>-427</v>
      </c>
      <c r="J23" s="84"/>
      <c r="K23" s="84"/>
      <c r="L23" s="84">
        <v>-72</v>
      </c>
      <c r="M23" s="84"/>
      <c r="N23" s="84"/>
      <c r="O23" s="84">
        <v>-361</v>
      </c>
      <c r="P23" s="84"/>
      <c r="Q23" s="84"/>
      <c r="R23" s="84">
        <v>-319</v>
      </c>
      <c r="S23" s="84"/>
      <c r="T23" s="84"/>
      <c r="U23" s="84">
        <v>-289</v>
      </c>
      <c r="V23" s="84"/>
      <c r="W23" s="84"/>
      <c r="X23" s="84">
        <v>-347</v>
      </c>
      <c r="Y23" s="84"/>
      <c r="Z23" s="84"/>
      <c r="AA23" s="84">
        <v>-131</v>
      </c>
      <c r="AB23" s="84"/>
    </row>
    <row r="24" spans="1:100" ht="15" customHeight="1" x14ac:dyDescent="0.25">
      <c r="C24" s="61" t="s">
        <v>99</v>
      </c>
      <c r="I24" s="61">
        <v>5</v>
      </c>
      <c r="L24" s="61">
        <v>16</v>
      </c>
      <c r="O24" s="61">
        <v>12</v>
      </c>
      <c r="R24" s="61">
        <v>-2</v>
      </c>
      <c r="U24" s="61">
        <v>-2</v>
      </c>
      <c r="X24" s="61">
        <v>-2</v>
      </c>
      <c r="AA24" s="61">
        <v>-2</v>
      </c>
      <c r="AH24" s="84"/>
    </row>
    <row r="25" spans="1:100" ht="15" customHeight="1" x14ac:dyDescent="0.25">
      <c r="A25" s="84"/>
      <c r="B25" s="84"/>
      <c r="C25" s="84" t="s">
        <v>100</v>
      </c>
      <c r="D25" s="84"/>
      <c r="E25" s="84"/>
      <c r="F25" s="84"/>
      <c r="G25" s="84"/>
      <c r="H25" s="84"/>
      <c r="I25" s="84">
        <v>-523</v>
      </c>
      <c r="J25" s="84"/>
      <c r="K25" s="84"/>
      <c r="L25" s="84">
        <v>-213</v>
      </c>
      <c r="M25" s="84"/>
      <c r="N25" s="84"/>
      <c r="O25" s="84">
        <v>-614</v>
      </c>
      <c r="P25" s="84"/>
      <c r="Q25" s="84"/>
      <c r="R25" s="84">
        <v>-282</v>
      </c>
      <c r="S25" s="84"/>
      <c r="T25" s="84"/>
      <c r="U25" s="84">
        <v>-452</v>
      </c>
      <c r="V25" s="84"/>
      <c r="W25" s="84"/>
      <c r="X25" s="84">
        <v>-430</v>
      </c>
      <c r="Y25" s="84"/>
      <c r="Z25" s="84"/>
      <c r="AA25" s="84">
        <v>-562</v>
      </c>
      <c r="AB25" s="84"/>
    </row>
  </sheetData>
  <mergeCells count="9">
    <mergeCell ref="AC5:AC6"/>
    <mergeCell ref="AD5:AD6"/>
    <mergeCell ref="AE5:AE6"/>
    <mergeCell ref="AG5:AG6"/>
    <mergeCell ref="AH5:AH6"/>
    <mergeCell ref="AI5:AI6"/>
    <mergeCell ref="AF7:AF8"/>
    <mergeCell ref="AF9:AF10"/>
    <mergeCell ref="AF12:AF16"/>
  </mergeCells>
  <pageMargins left="0.7" right="0.7" top="0.75" bottom="0.75" header="0.3" footer="0.3"/>
  <pageSetup paperSize="9" orientation="portrait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CV25"/>
  <sheetViews>
    <sheetView topLeftCell="B1" zoomScaleNormal="100" workbookViewId="0">
      <pane xSplit="3" ySplit="6" topLeftCell="E7" activePane="bottomRight" state="frozen"/>
      <selection activeCell="C4" sqref="C4"/>
      <selection pane="topRight" activeCell="C4" sqref="C4"/>
      <selection pane="bottomLeft" activeCell="C4" sqref="C4"/>
      <selection pane="bottomRight" activeCell="C4" sqref="C4"/>
    </sheetView>
  </sheetViews>
  <sheetFormatPr baseColWidth="10" defaultRowHeight="15" x14ac:dyDescent="0.25"/>
  <cols>
    <col min="1" max="1" width="6.140625" hidden="1" customWidth="1"/>
    <col min="2" max="2" width="21.28515625" hidden="1" customWidth="1"/>
    <col min="3" max="3" width="15.140625" customWidth="1"/>
    <col min="4" max="4" width="14.7109375" hidden="1" customWidth="1"/>
    <col min="5" max="5" width="6.7109375" customWidth="1"/>
    <col min="6" max="6" width="8.7109375" customWidth="1"/>
    <col min="7" max="8" width="6.7109375" customWidth="1"/>
    <col min="9" max="9" width="8.7109375" customWidth="1"/>
    <col min="10" max="11" width="6.7109375" customWidth="1"/>
    <col min="12" max="12" width="8.7109375" customWidth="1"/>
    <col min="13" max="14" width="6.7109375" customWidth="1"/>
    <col min="15" max="15" width="8.7109375" customWidth="1"/>
    <col min="16" max="17" width="6.7109375" customWidth="1"/>
    <col min="18" max="18" width="8.7109375" customWidth="1"/>
    <col min="19" max="20" width="6.7109375" customWidth="1"/>
    <col min="21" max="21" width="8.7109375" customWidth="1"/>
    <col min="22" max="23" width="6.7109375" customWidth="1"/>
    <col min="24" max="24" width="8.7109375" customWidth="1"/>
    <col min="25" max="26" width="6.7109375" customWidth="1"/>
    <col min="27" max="27" width="8.7109375" customWidth="1"/>
    <col min="28" max="28" width="6.7109375" customWidth="1"/>
    <col min="29" max="31" width="11.7109375" customWidth="1"/>
    <col min="32" max="32" width="9.7109375" customWidth="1"/>
    <col min="33" max="35" width="7.7109375" customWidth="1"/>
  </cols>
  <sheetData>
    <row r="1" spans="1:100" ht="15.75" customHeight="1" x14ac:dyDescent="0.25">
      <c r="C1" s="50" t="str">
        <f>CONCATENATE("PREVISIONS des années scolaires ",$U$5," à ",$AA$5," du PREMIER DEGRE réalisées en octobre")</f>
        <v>PREVISIONS des années scolaires 2025-2026 à 2027-2028 du PREMIER DEGRE réalisées en octobre</v>
      </c>
    </row>
    <row r="3" spans="1:100" ht="15.75" customHeight="1" x14ac:dyDescent="0.25">
      <c r="C3" s="50" t="s">
        <v>41</v>
      </c>
      <c r="T3" s="51"/>
      <c r="U3" s="51"/>
      <c r="AC3" s="51"/>
    </row>
    <row r="4" spans="1:100" ht="16.5" customHeight="1" x14ac:dyDescent="0.25">
      <c r="C4" s="50" t="s">
        <v>42</v>
      </c>
      <c r="E4" s="170" t="s">
        <v>48</v>
      </c>
    </row>
    <row r="5" spans="1:100" ht="20.100000000000001" customHeight="1" x14ac:dyDescent="0.25">
      <c r="A5" s="52"/>
      <c r="B5" s="53"/>
      <c r="C5" s="53"/>
      <c r="D5" s="53"/>
      <c r="E5" s="54"/>
      <c r="F5" s="55" t="s">
        <v>86</v>
      </c>
      <c r="G5" s="56"/>
      <c r="H5" s="54"/>
      <c r="I5" s="55" t="s">
        <v>87</v>
      </c>
      <c r="J5" s="56"/>
      <c r="K5" s="55"/>
      <c r="L5" s="55" t="s">
        <v>88</v>
      </c>
      <c r="M5" s="55"/>
      <c r="N5" s="54"/>
      <c r="O5" s="55" t="s">
        <v>89</v>
      </c>
      <c r="P5" s="55"/>
      <c r="Q5" s="54"/>
      <c r="R5" s="55" t="s">
        <v>90</v>
      </c>
      <c r="S5" s="57"/>
      <c r="T5" s="58"/>
      <c r="U5" s="55" t="s">
        <v>91</v>
      </c>
      <c r="V5" s="55"/>
      <c r="W5" s="54"/>
      <c r="X5" s="55" t="s">
        <v>92</v>
      </c>
      <c r="Y5" s="55"/>
      <c r="Z5" s="54"/>
      <c r="AA5" s="55" t="s">
        <v>93</v>
      </c>
      <c r="AB5" s="57"/>
      <c r="AC5" s="185" t="s">
        <v>94</v>
      </c>
      <c r="AD5" s="187" t="s">
        <v>95</v>
      </c>
      <c r="AE5" s="189" t="s">
        <v>96</v>
      </c>
      <c r="AF5" s="59"/>
      <c r="AG5" s="191" t="s">
        <v>22</v>
      </c>
      <c r="AH5" s="178" t="s">
        <v>23</v>
      </c>
      <c r="AI5" s="180" t="s">
        <v>24</v>
      </c>
    </row>
    <row r="6" spans="1:100" ht="20.100000000000001" customHeight="1" x14ac:dyDescent="0.25">
      <c r="A6" s="62" t="s">
        <v>0</v>
      </c>
      <c r="B6" s="62" t="s">
        <v>1</v>
      </c>
      <c r="C6" s="63" t="s">
        <v>2</v>
      </c>
      <c r="D6" s="64" t="s">
        <v>3</v>
      </c>
      <c r="E6" s="65" t="s">
        <v>17</v>
      </c>
      <c r="F6" s="65" t="s">
        <v>15</v>
      </c>
      <c r="G6" s="65" t="s">
        <v>16</v>
      </c>
      <c r="H6" s="65" t="s">
        <v>17</v>
      </c>
      <c r="I6" s="65" t="s">
        <v>15</v>
      </c>
      <c r="J6" s="65" t="s">
        <v>16</v>
      </c>
      <c r="K6" s="66" t="s">
        <v>17</v>
      </c>
      <c r="L6" s="65" t="s">
        <v>15</v>
      </c>
      <c r="M6" s="67" t="s">
        <v>16</v>
      </c>
      <c r="N6" s="65" t="s">
        <v>17</v>
      </c>
      <c r="O6" s="65" t="s">
        <v>15</v>
      </c>
      <c r="P6" s="67" t="s">
        <v>16</v>
      </c>
      <c r="Q6" s="65" t="s">
        <v>17</v>
      </c>
      <c r="R6" s="65" t="s">
        <v>15</v>
      </c>
      <c r="S6" s="68" t="s">
        <v>16</v>
      </c>
      <c r="T6" s="66" t="s">
        <v>17</v>
      </c>
      <c r="U6" s="65" t="s">
        <v>15</v>
      </c>
      <c r="V6" s="67" t="s">
        <v>16</v>
      </c>
      <c r="W6" s="65" t="s">
        <v>17</v>
      </c>
      <c r="X6" s="65" t="s">
        <v>15</v>
      </c>
      <c r="Y6" s="67" t="s">
        <v>16</v>
      </c>
      <c r="Z6" s="65" t="s">
        <v>17</v>
      </c>
      <c r="AA6" s="65" t="s">
        <v>15</v>
      </c>
      <c r="AB6" s="68" t="s">
        <v>16</v>
      </c>
      <c r="AC6" s="186"/>
      <c r="AD6" s="188"/>
      <c r="AE6" s="190"/>
      <c r="AF6" s="110"/>
      <c r="AG6" s="192"/>
      <c r="AH6" s="179"/>
      <c r="AI6" s="181"/>
    </row>
    <row r="7" spans="1:100" ht="20.100000000000001" customHeight="1" x14ac:dyDescent="0.25">
      <c r="A7" s="121" t="s">
        <v>43</v>
      </c>
      <c r="B7" s="132" t="s">
        <v>4</v>
      </c>
      <c r="C7" s="143" t="s">
        <v>26</v>
      </c>
      <c r="D7" s="154" t="s">
        <v>5</v>
      </c>
      <c r="E7" s="165">
        <v>1166</v>
      </c>
      <c r="F7" s="169">
        <v>77</v>
      </c>
      <c r="G7" s="46">
        <v>6.6</v>
      </c>
      <c r="H7" s="165">
        <v>1078</v>
      </c>
      <c r="I7" s="169">
        <v>83</v>
      </c>
      <c r="J7" s="46">
        <v>7.7</v>
      </c>
      <c r="K7" s="47">
        <v>1105</v>
      </c>
      <c r="L7" s="169">
        <v>83</v>
      </c>
      <c r="M7" s="46">
        <v>7.51</v>
      </c>
      <c r="N7" s="165">
        <v>1120</v>
      </c>
      <c r="O7" s="169">
        <v>83</v>
      </c>
      <c r="P7" s="46">
        <v>7.41</v>
      </c>
      <c r="Q7" s="165">
        <v>1112</v>
      </c>
      <c r="R7" s="169">
        <v>80</v>
      </c>
      <c r="S7" s="48">
        <v>7.19</v>
      </c>
      <c r="T7" s="47">
        <v>985</v>
      </c>
      <c r="U7" s="169">
        <v>71</v>
      </c>
      <c r="V7" s="46">
        <v>7.19</v>
      </c>
      <c r="W7" s="165">
        <v>926</v>
      </c>
      <c r="X7" s="169">
        <v>67</v>
      </c>
      <c r="Y7" s="46">
        <v>7.19</v>
      </c>
      <c r="Z7" s="165">
        <v>924</v>
      </c>
      <c r="AA7" s="169">
        <v>66</v>
      </c>
      <c r="AB7" s="48">
        <v>7.19</v>
      </c>
      <c r="AC7" s="49">
        <f>U7-R7</f>
        <v>-9</v>
      </c>
      <c r="AD7" s="60">
        <f>X7-U7</f>
        <v>-4</v>
      </c>
      <c r="AE7" s="71">
        <f>AA7-X7</f>
        <v>-1</v>
      </c>
      <c r="AF7" s="182" t="s">
        <v>19</v>
      </c>
      <c r="AG7" s="85">
        <f>V7-S7</f>
        <v>0</v>
      </c>
      <c r="AH7" s="86">
        <f>Y7-V7</f>
        <v>0</v>
      </c>
      <c r="AI7" s="87">
        <f>AB7-Y7</f>
        <v>0</v>
      </c>
      <c r="AJ7" s="61"/>
      <c r="AK7" s="61"/>
      <c r="AL7" s="61"/>
      <c r="AM7" s="61"/>
      <c r="AN7" s="61"/>
      <c r="AO7" s="61"/>
      <c r="AP7" s="61"/>
      <c r="AQ7" s="61"/>
      <c r="AR7" s="61"/>
      <c r="AS7" s="61"/>
      <c r="AT7" s="61"/>
      <c r="AU7" s="61"/>
      <c r="AV7" s="61"/>
      <c r="AW7" s="61"/>
      <c r="AX7" s="61"/>
      <c r="AY7" s="61"/>
      <c r="AZ7" s="61"/>
      <c r="BA7" s="61"/>
      <c r="BB7" s="61"/>
      <c r="BC7" s="61"/>
      <c r="BD7" s="61"/>
      <c r="BE7" s="61"/>
      <c r="BF7" s="61"/>
      <c r="BG7" s="61"/>
      <c r="BH7" s="61"/>
      <c r="BI7" s="61"/>
      <c r="BJ7" s="61"/>
      <c r="BK7" s="61"/>
      <c r="BL7" s="61"/>
      <c r="BM7" s="61"/>
      <c r="BN7" s="61"/>
      <c r="BO7" s="61"/>
      <c r="BP7" s="61"/>
      <c r="BQ7" s="61"/>
      <c r="BR7" s="61"/>
      <c r="BS7" s="61"/>
      <c r="BT7" s="61"/>
      <c r="BU7" s="61"/>
      <c r="BV7" s="61"/>
      <c r="BW7" s="61"/>
      <c r="BX7" s="61"/>
      <c r="BY7" s="61"/>
      <c r="BZ7" s="61"/>
      <c r="CA7" s="61"/>
      <c r="CB7" s="61"/>
      <c r="CC7" s="61"/>
      <c r="CD7" s="61"/>
      <c r="CE7" s="61"/>
      <c r="CF7" s="61"/>
      <c r="CG7" s="61"/>
      <c r="CH7" s="61"/>
      <c r="CI7" s="61"/>
      <c r="CJ7" s="61"/>
      <c r="CK7" s="61"/>
      <c r="CL7" s="61"/>
      <c r="CM7" s="61"/>
      <c r="CN7" s="61"/>
      <c r="CO7" s="61"/>
      <c r="CP7" s="61"/>
      <c r="CQ7" s="61"/>
      <c r="CR7" s="61"/>
      <c r="CS7" s="61"/>
      <c r="CT7" s="61"/>
      <c r="CU7" s="61"/>
      <c r="CV7" s="61"/>
    </row>
    <row r="8" spans="1:100" ht="20.100000000000001" customHeight="1" x14ac:dyDescent="0.25">
      <c r="A8" s="121" t="s">
        <v>43</v>
      </c>
      <c r="B8" s="132" t="s">
        <v>6</v>
      </c>
      <c r="C8" s="82" t="s">
        <v>27</v>
      </c>
      <c r="D8" s="92" t="s">
        <v>5</v>
      </c>
      <c r="E8" s="98">
        <v>1219</v>
      </c>
      <c r="F8" s="99">
        <v>966</v>
      </c>
      <c r="G8" s="100">
        <v>79.25</v>
      </c>
      <c r="H8" s="98">
        <v>1232</v>
      </c>
      <c r="I8" s="99">
        <v>990</v>
      </c>
      <c r="J8" s="100">
        <v>80.36</v>
      </c>
      <c r="K8" s="101">
        <v>1140</v>
      </c>
      <c r="L8" s="99">
        <v>912</v>
      </c>
      <c r="M8" s="100">
        <v>80</v>
      </c>
      <c r="N8" s="98">
        <v>1167</v>
      </c>
      <c r="O8" s="99">
        <v>923</v>
      </c>
      <c r="P8" s="100">
        <v>79.09</v>
      </c>
      <c r="Q8" s="98">
        <v>1183</v>
      </c>
      <c r="R8" s="99">
        <v>935</v>
      </c>
      <c r="S8" s="102">
        <v>79.040000000000006</v>
      </c>
      <c r="T8" s="101">
        <v>1174</v>
      </c>
      <c r="U8" s="99">
        <v>928</v>
      </c>
      <c r="V8" s="100">
        <v>79.040000000000006</v>
      </c>
      <c r="W8" s="98">
        <v>1040</v>
      </c>
      <c r="X8" s="99">
        <v>822</v>
      </c>
      <c r="Y8" s="100">
        <v>79.040000000000006</v>
      </c>
      <c r="Z8" s="98">
        <v>978</v>
      </c>
      <c r="AA8" s="99">
        <v>773</v>
      </c>
      <c r="AB8" s="102">
        <v>79.040000000000006</v>
      </c>
      <c r="AC8" s="103">
        <f t="shared" ref="AC8:AC19" si="0">U8-R8</f>
        <v>-7</v>
      </c>
      <c r="AD8" s="104">
        <f t="shared" ref="AD8:AD19" si="1">X8-U8</f>
        <v>-106</v>
      </c>
      <c r="AE8" s="105">
        <f t="shared" ref="AE8:AE19" si="2">AA8-X8</f>
        <v>-49</v>
      </c>
      <c r="AF8" s="183"/>
      <c r="AG8" s="88">
        <f>V8-S8</f>
        <v>0</v>
      </c>
      <c r="AH8" s="89">
        <f>Y8-V8</f>
        <v>0</v>
      </c>
      <c r="AI8" s="90">
        <f>AB8-Y8</f>
        <v>0</v>
      </c>
      <c r="AJ8" s="61"/>
      <c r="AK8" s="61"/>
      <c r="AL8" s="61"/>
      <c r="AM8" s="61"/>
      <c r="AN8" s="61"/>
      <c r="AO8" s="61"/>
      <c r="AP8" s="61"/>
      <c r="AQ8" s="61"/>
      <c r="AR8" s="61"/>
      <c r="AS8" s="61"/>
      <c r="AT8" s="61"/>
      <c r="AU8" s="61"/>
      <c r="AV8" s="61"/>
      <c r="AW8" s="61"/>
      <c r="AX8" s="61"/>
      <c r="AY8" s="61"/>
      <c r="AZ8" s="61"/>
      <c r="BA8" s="61"/>
      <c r="BB8" s="61"/>
      <c r="BC8" s="61"/>
      <c r="BD8" s="61"/>
      <c r="BE8" s="61"/>
      <c r="BF8" s="61"/>
      <c r="BG8" s="61"/>
      <c r="BH8" s="61"/>
      <c r="BI8" s="61"/>
      <c r="BJ8" s="61"/>
      <c r="BK8" s="61"/>
      <c r="BL8" s="61"/>
      <c r="BM8" s="61"/>
      <c r="BN8" s="61"/>
      <c r="BO8" s="61"/>
      <c r="BP8" s="61"/>
      <c r="BQ8" s="61"/>
      <c r="BR8" s="61"/>
      <c r="BS8" s="61"/>
      <c r="BT8" s="61"/>
      <c r="BU8" s="61"/>
      <c r="BV8" s="61"/>
      <c r="BW8" s="61"/>
      <c r="BX8" s="61"/>
      <c r="BY8" s="61"/>
      <c r="BZ8" s="61"/>
      <c r="CA8" s="61"/>
      <c r="CB8" s="61"/>
      <c r="CC8" s="61"/>
      <c r="CD8" s="61"/>
      <c r="CE8" s="61"/>
      <c r="CF8" s="61"/>
      <c r="CG8" s="61"/>
      <c r="CH8" s="61"/>
      <c r="CI8" s="61"/>
      <c r="CJ8" s="61"/>
      <c r="CK8" s="61"/>
      <c r="CL8" s="61"/>
      <c r="CM8" s="61"/>
      <c r="CN8" s="61"/>
      <c r="CO8" s="61"/>
      <c r="CP8" s="61"/>
      <c r="CQ8" s="61"/>
      <c r="CR8" s="61"/>
      <c r="CS8" s="61"/>
      <c r="CT8" s="61"/>
      <c r="CU8" s="61"/>
      <c r="CV8" s="61"/>
    </row>
    <row r="9" spans="1:100" ht="20.100000000000001" customHeight="1" x14ac:dyDescent="0.25">
      <c r="A9" s="106" t="s">
        <v>43</v>
      </c>
      <c r="B9" s="107" t="s">
        <v>7</v>
      </c>
      <c r="C9" s="143" t="s">
        <v>28</v>
      </c>
      <c r="D9" s="108" t="s">
        <v>5</v>
      </c>
      <c r="E9" s="165"/>
      <c r="F9" s="169">
        <v>978</v>
      </c>
      <c r="G9" s="109">
        <v>102.52</v>
      </c>
      <c r="H9" s="165"/>
      <c r="I9" s="169">
        <v>995</v>
      </c>
      <c r="J9" s="46">
        <v>103</v>
      </c>
      <c r="K9" s="47"/>
      <c r="L9" s="169">
        <v>1035</v>
      </c>
      <c r="M9" s="46">
        <v>104.55</v>
      </c>
      <c r="N9" s="165"/>
      <c r="O9" s="169">
        <v>952</v>
      </c>
      <c r="P9" s="111">
        <v>104.39</v>
      </c>
      <c r="Q9" s="165"/>
      <c r="R9" s="169">
        <v>923</v>
      </c>
      <c r="S9" s="48">
        <v>100</v>
      </c>
      <c r="T9" s="47"/>
      <c r="U9" s="169">
        <v>963</v>
      </c>
      <c r="V9" s="111">
        <v>102.98</v>
      </c>
      <c r="W9" s="165"/>
      <c r="X9" s="169">
        <v>956</v>
      </c>
      <c r="Y9" s="111">
        <v>102.98</v>
      </c>
      <c r="Z9" s="165"/>
      <c r="AA9" s="169">
        <v>846</v>
      </c>
      <c r="AB9" s="48">
        <v>102.98</v>
      </c>
      <c r="AC9" s="49">
        <f t="shared" si="0"/>
        <v>40</v>
      </c>
      <c r="AD9" s="60">
        <f t="shared" si="1"/>
        <v>-7</v>
      </c>
      <c r="AE9" s="71">
        <f t="shared" si="2"/>
        <v>-110</v>
      </c>
      <c r="AF9" s="182" t="s">
        <v>20</v>
      </c>
      <c r="AG9" s="85">
        <f>V9-S9</f>
        <v>2.980000000000004</v>
      </c>
      <c r="AH9" s="86">
        <f>Y9-V9</f>
        <v>0</v>
      </c>
      <c r="AI9" s="87">
        <f>AB9-Y9</f>
        <v>0</v>
      </c>
      <c r="AJ9" s="61"/>
      <c r="AK9" s="61"/>
      <c r="AL9" s="61"/>
      <c r="AM9" s="61"/>
      <c r="AN9" s="61"/>
      <c r="AO9" s="61"/>
      <c r="AP9" s="61"/>
      <c r="AQ9" s="61"/>
      <c r="AR9" s="61"/>
      <c r="AS9" s="61"/>
      <c r="AT9" s="61"/>
      <c r="AU9" s="61"/>
      <c r="AV9" s="61"/>
      <c r="AW9" s="61"/>
      <c r="AX9" s="61"/>
      <c r="AY9" s="61"/>
      <c r="AZ9" s="61"/>
      <c r="BA9" s="61"/>
      <c r="BB9" s="61"/>
      <c r="BC9" s="61"/>
      <c r="BD9" s="61"/>
      <c r="BE9" s="61"/>
      <c r="BF9" s="61"/>
      <c r="BG9" s="61"/>
      <c r="BH9" s="61"/>
      <c r="BI9" s="61"/>
      <c r="BJ9" s="61"/>
      <c r="BK9" s="61"/>
      <c r="BL9" s="61"/>
      <c r="BM9" s="61"/>
      <c r="BN9" s="61"/>
      <c r="BO9" s="61"/>
      <c r="BP9" s="61"/>
      <c r="BQ9" s="61"/>
      <c r="BR9" s="61"/>
      <c r="BS9" s="61"/>
      <c r="BT9" s="61"/>
      <c r="BU9" s="61"/>
      <c r="BV9" s="61"/>
      <c r="BW9" s="61"/>
      <c r="BX9" s="61"/>
      <c r="BY9" s="61"/>
      <c r="BZ9" s="61"/>
      <c r="CA9" s="61"/>
      <c r="CB9" s="61"/>
      <c r="CC9" s="61"/>
      <c r="CD9" s="61"/>
      <c r="CE9" s="61"/>
      <c r="CF9" s="61"/>
      <c r="CG9" s="61"/>
      <c r="CH9" s="61"/>
      <c r="CI9" s="61"/>
      <c r="CJ9" s="61"/>
      <c r="CK9" s="61"/>
      <c r="CL9" s="61"/>
      <c r="CM9" s="61"/>
      <c r="CN9" s="61"/>
      <c r="CO9" s="61"/>
      <c r="CP9" s="61"/>
      <c r="CQ9" s="61"/>
      <c r="CR9" s="61"/>
      <c r="CS9" s="61"/>
      <c r="CT9" s="61"/>
      <c r="CU9" s="61"/>
      <c r="CV9" s="61"/>
    </row>
    <row r="10" spans="1:100" ht="20.100000000000001" customHeight="1" x14ac:dyDescent="0.25">
      <c r="A10" s="106" t="s">
        <v>43</v>
      </c>
      <c r="B10" s="107" t="s">
        <v>8</v>
      </c>
      <c r="C10" s="82" t="s">
        <v>37</v>
      </c>
      <c r="D10" s="92" t="s">
        <v>5</v>
      </c>
      <c r="E10" s="98"/>
      <c r="F10" s="99">
        <v>1082</v>
      </c>
      <c r="G10" s="112">
        <v>103.34</v>
      </c>
      <c r="H10" s="98"/>
      <c r="I10" s="99">
        <v>993</v>
      </c>
      <c r="J10" s="113">
        <v>101.53</v>
      </c>
      <c r="K10" s="101"/>
      <c r="L10" s="99">
        <v>1029</v>
      </c>
      <c r="M10" s="113">
        <v>103.42</v>
      </c>
      <c r="N10" s="98"/>
      <c r="O10" s="99">
        <v>1060</v>
      </c>
      <c r="P10" s="114">
        <v>102.42</v>
      </c>
      <c r="Q10" s="98"/>
      <c r="R10" s="99">
        <v>960</v>
      </c>
      <c r="S10" s="115">
        <v>100.84</v>
      </c>
      <c r="T10" s="101"/>
      <c r="U10" s="99">
        <v>944</v>
      </c>
      <c r="V10" s="114">
        <v>102.23</v>
      </c>
      <c r="W10" s="98"/>
      <c r="X10" s="99">
        <v>984</v>
      </c>
      <c r="Y10" s="114">
        <v>102.23</v>
      </c>
      <c r="Z10" s="98"/>
      <c r="AA10" s="99">
        <v>977</v>
      </c>
      <c r="AB10" s="115">
        <v>102.23</v>
      </c>
      <c r="AC10" s="103">
        <f t="shared" si="0"/>
        <v>-16</v>
      </c>
      <c r="AD10" s="104">
        <f t="shared" si="1"/>
        <v>40</v>
      </c>
      <c r="AE10" s="105">
        <f t="shared" si="2"/>
        <v>-7</v>
      </c>
      <c r="AF10" s="183"/>
      <c r="AG10" s="88">
        <f t="shared" ref="AG10:AG12" si="3">V10-S10</f>
        <v>1.3900000000000006</v>
      </c>
      <c r="AH10" s="89">
        <f t="shared" ref="AH10:AH12" si="4">Y10-V10</f>
        <v>0</v>
      </c>
      <c r="AI10" s="90">
        <f t="shared" ref="AI10:AI12" si="5">AB10-Y10</f>
        <v>0</v>
      </c>
      <c r="AJ10" s="61"/>
      <c r="AK10" s="61"/>
      <c r="AL10" s="61"/>
      <c r="AM10" s="61"/>
      <c r="AN10" s="61"/>
      <c r="AO10" s="61"/>
      <c r="AP10" s="61"/>
      <c r="AQ10" s="61"/>
      <c r="AR10" s="61"/>
      <c r="AS10" s="61"/>
      <c r="AT10" s="61"/>
      <c r="AU10" s="61"/>
      <c r="AV10" s="61"/>
      <c r="AW10" s="61"/>
      <c r="AX10" s="61"/>
      <c r="AY10" s="61"/>
      <c r="AZ10" s="61"/>
      <c r="BA10" s="61"/>
      <c r="BB10" s="61"/>
      <c r="BC10" s="61"/>
      <c r="BD10" s="61"/>
      <c r="BE10" s="61"/>
      <c r="BF10" s="61"/>
      <c r="BG10" s="61"/>
      <c r="BH10" s="61"/>
      <c r="BI10" s="61"/>
      <c r="BJ10" s="61"/>
      <c r="BK10" s="61"/>
      <c r="BL10" s="61"/>
      <c r="BM10" s="61"/>
      <c r="BN10" s="61"/>
      <c r="BO10" s="61"/>
      <c r="BP10" s="61"/>
      <c r="BQ10" s="61"/>
      <c r="BR10" s="61"/>
      <c r="BS10" s="61"/>
      <c r="BT10" s="61"/>
      <c r="BU10" s="61"/>
      <c r="BV10" s="61"/>
      <c r="BW10" s="61"/>
      <c r="BX10" s="61"/>
      <c r="BY10" s="61"/>
      <c r="BZ10" s="61"/>
      <c r="CA10" s="61"/>
      <c r="CB10" s="61"/>
      <c r="CC10" s="61"/>
      <c r="CD10" s="61"/>
      <c r="CE10" s="61"/>
      <c r="CF10" s="61"/>
      <c r="CG10" s="61"/>
      <c r="CH10" s="61"/>
      <c r="CI10" s="61"/>
      <c r="CJ10" s="61"/>
      <c r="CK10" s="61"/>
      <c r="CL10" s="61"/>
      <c r="CM10" s="61"/>
      <c r="CN10" s="61"/>
      <c r="CO10" s="61"/>
      <c r="CP10" s="61"/>
      <c r="CQ10" s="61"/>
      <c r="CR10" s="61"/>
      <c r="CS10" s="61"/>
      <c r="CT10" s="61"/>
      <c r="CU10" s="61"/>
      <c r="CV10" s="61"/>
    </row>
    <row r="11" spans="1:100" ht="20.100000000000001" customHeight="1" x14ac:dyDescent="0.25">
      <c r="A11" s="106"/>
      <c r="B11" s="107"/>
      <c r="C11" s="116" t="s">
        <v>31</v>
      </c>
      <c r="D11" s="117"/>
      <c r="E11" s="118"/>
      <c r="F11" s="119">
        <f>SUM(F7:F10)</f>
        <v>3103</v>
      </c>
      <c r="G11" s="120"/>
      <c r="H11" s="118"/>
      <c r="I11" s="119">
        <f>SUM(I7:I10)</f>
        <v>3061</v>
      </c>
      <c r="J11" s="120"/>
      <c r="K11" s="122"/>
      <c r="L11" s="119">
        <f>SUM(L7:L10)</f>
        <v>3059</v>
      </c>
      <c r="M11" s="120"/>
      <c r="N11" s="118"/>
      <c r="O11" s="119">
        <f>SUM(O7:O10)</f>
        <v>3018</v>
      </c>
      <c r="P11" s="123"/>
      <c r="Q11" s="118"/>
      <c r="R11" s="119">
        <f>SUM(R7:R10)</f>
        <v>2898</v>
      </c>
      <c r="S11" s="124"/>
      <c r="T11" s="122"/>
      <c r="U11" s="119">
        <f>SUM(U7:U10)</f>
        <v>2906</v>
      </c>
      <c r="V11" s="123"/>
      <c r="W11" s="118"/>
      <c r="X11" s="119">
        <f>SUM(X7:X10)</f>
        <v>2829</v>
      </c>
      <c r="Y11" s="123"/>
      <c r="Z11" s="118"/>
      <c r="AA11" s="119">
        <f>SUM(AA7:AA10)</f>
        <v>2662</v>
      </c>
      <c r="AB11" s="124"/>
      <c r="AC11" s="125">
        <f t="shared" si="0"/>
        <v>8</v>
      </c>
      <c r="AD11" s="126">
        <f t="shared" si="1"/>
        <v>-77</v>
      </c>
      <c r="AE11" s="127">
        <f t="shared" si="2"/>
        <v>-167</v>
      </c>
      <c r="AF11" s="81"/>
      <c r="AG11" s="91"/>
      <c r="AH11" s="91"/>
      <c r="AI11" s="91"/>
      <c r="AJ11" s="61"/>
      <c r="AK11" s="61"/>
      <c r="AL11" s="61"/>
      <c r="AM11" s="61"/>
      <c r="AN11" s="61"/>
      <c r="AO11" s="61"/>
      <c r="AP11" s="61"/>
      <c r="AQ11" s="61"/>
      <c r="AR11" s="61"/>
      <c r="AS11" s="61"/>
      <c r="AT11" s="61"/>
      <c r="AU11" s="61"/>
      <c r="AV11" s="61"/>
      <c r="AW11" s="61"/>
      <c r="AX11" s="61"/>
      <c r="AY11" s="61"/>
      <c r="AZ11" s="61"/>
      <c r="BA11" s="61"/>
      <c r="BB11" s="61"/>
      <c r="BC11" s="61"/>
      <c r="BD11" s="61"/>
      <c r="BE11" s="61"/>
      <c r="BF11" s="61"/>
      <c r="BG11" s="61"/>
      <c r="BH11" s="61"/>
      <c r="BI11" s="61"/>
      <c r="BJ11" s="61"/>
      <c r="BK11" s="61"/>
      <c r="BL11" s="61"/>
      <c r="BM11" s="61"/>
      <c r="BN11" s="61"/>
      <c r="BO11" s="61"/>
      <c r="BP11" s="61"/>
      <c r="BQ11" s="61"/>
      <c r="BR11" s="61"/>
      <c r="BS11" s="61"/>
      <c r="BT11" s="61"/>
      <c r="BU11" s="61"/>
      <c r="BV11" s="61"/>
      <c r="BW11" s="61"/>
      <c r="BX11" s="61"/>
      <c r="BY11" s="61"/>
      <c r="BZ11" s="61"/>
      <c r="CA11" s="61"/>
      <c r="CB11" s="61"/>
      <c r="CC11" s="61"/>
      <c r="CD11" s="61"/>
      <c r="CE11" s="61"/>
      <c r="CF11" s="61"/>
      <c r="CG11" s="61"/>
      <c r="CH11" s="61"/>
      <c r="CI11" s="61"/>
      <c r="CJ11" s="61"/>
      <c r="CK11" s="61"/>
      <c r="CL11" s="61"/>
      <c r="CM11" s="61"/>
      <c r="CN11" s="61"/>
      <c r="CO11" s="61"/>
      <c r="CP11" s="61"/>
      <c r="CQ11" s="61"/>
      <c r="CR11" s="61"/>
      <c r="CS11" s="61"/>
      <c r="CT11" s="61"/>
      <c r="CU11" s="61"/>
      <c r="CV11" s="61"/>
    </row>
    <row r="12" spans="1:100" ht="20.100000000000001" customHeight="1" x14ac:dyDescent="0.25">
      <c r="A12" s="106" t="s">
        <v>43</v>
      </c>
      <c r="B12" s="107" t="s">
        <v>9</v>
      </c>
      <c r="C12" s="128" t="s">
        <v>36</v>
      </c>
      <c r="D12" s="129" t="s">
        <v>5</v>
      </c>
      <c r="E12" s="130"/>
      <c r="F12" s="131">
        <v>1152</v>
      </c>
      <c r="G12" s="133">
        <v>99.48</v>
      </c>
      <c r="H12" s="130"/>
      <c r="I12" s="131">
        <v>1083</v>
      </c>
      <c r="J12" s="134">
        <v>100.09</v>
      </c>
      <c r="K12" s="135"/>
      <c r="L12" s="131">
        <v>1010</v>
      </c>
      <c r="M12" s="134">
        <v>101.71</v>
      </c>
      <c r="N12" s="130"/>
      <c r="O12" s="131">
        <v>1044</v>
      </c>
      <c r="P12" s="136">
        <v>101.46</v>
      </c>
      <c r="Q12" s="130"/>
      <c r="R12" s="131">
        <v>1079</v>
      </c>
      <c r="S12" s="137">
        <v>101.79</v>
      </c>
      <c r="T12" s="135"/>
      <c r="U12" s="131">
        <v>977</v>
      </c>
      <c r="V12" s="136">
        <v>101.79</v>
      </c>
      <c r="W12" s="130"/>
      <c r="X12" s="131">
        <v>961</v>
      </c>
      <c r="Y12" s="136">
        <v>101.79</v>
      </c>
      <c r="Z12" s="130"/>
      <c r="AA12" s="131">
        <v>1002</v>
      </c>
      <c r="AB12" s="137">
        <v>101.79</v>
      </c>
      <c r="AC12" s="138">
        <f t="shared" si="0"/>
        <v>-102</v>
      </c>
      <c r="AD12" s="139">
        <f t="shared" si="1"/>
        <v>-16</v>
      </c>
      <c r="AE12" s="140">
        <f t="shared" si="2"/>
        <v>41</v>
      </c>
      <c r="AF12" s="183" t="s">
        <v>20</v>
      </c>
      <c r="AG12" s="85">
        <f t="shared" si="3"/>
        <v>0</v>
      </c>
      <c r="AH12" s="86">
        <f t="shared" si="4"/>
        <v>0</v>
      </c>
      <c r="AI12" s="87">
        <f t="shared" si="5"/>
        <v>0</v>
      </c>
      <c r="AJ12" s="61"/>
      <c r="AK12" s="61"/>
      <c r="AL12" s="61"/>
      <c r="AM12" s="61"/>
      <c r="AN12" s="61"/>
      <c r="AO12" s="61"/>
      <c r="AP12" s="61"/>
      <c r="AQ12" s="61"/>
      <c r="AR12" s="61"/>
      <c r="AS12" s="61"/>
      <c r="AT12" s="61"/>
      <c r="AU12" s="61"/>
      <c r="AV12" s="61"/>
      <c r="AW12" s="61"/>
      <c r="AX12" s="61"/>
      <c r="AY12" s="61"/>
      <c r="AZ12" s="61"/>
      <c r="BA12" s="61"/>
      <c r="BB12" s="61"/>
      <c r="BC12" s="61"/>
      <c r="BD12" s="61"/>
      <c r="BE12" s="61"/>
      <c r="BF12" s="61"/>
      <c r="BG12" s="61"/>
      <c r="BH12" s="61"/>
      <c r="BI12" s="61"/>
      <c r="BJ12" s="61"/>
      <c r="BK12" s="61"/>
      <c r="BL12" s="61"/>
      <c r="BM12" s="61"/>
      <c r="BN12" s="61"/>
      <c r="BO12" s="61"/>
      <c r="BP12" s="61"/>
      <c r="BQ12" s="61"/>
      <c r="BR12" s="61"/>
      <c r="BS12" s="61"/>
      <c r="BT12" s="61"/>
      <c r="BU12" s="61"/>
      <c r="BV12" s="61"/>
      <c r="BW12" s="61"/>
      <c r="BX12" s="61"/>
      <c r="BY12" s="61"/>
      <c r="BZ12" s="61"/>
      <c r="CA12" s="61"/>
      <c r="CB12" s="61"/>
      <c r="CC12" s="61"/>
      <c r="CD12" s="61"/>
      <c r="CE12" s="61"/>
      <c r="CF12" s="61"/>
      <c r="CG12" s="61"/>
      <c r="CH12" s="61"/>
      <c r="CI12" s="61"/>
      <c r="CJ12" s="61"/>
      <c r="CK12" s="61"/>
      <c r="CL12" s="61"/>
      <c r="CM12" s="61"/>
      <c r="CN12" s="61"/>
      <c r="CO12" s="61"/>
      <c r="CP12" s="61"/>
      <c r="CQ12" s="61"/>
      <c r="CR12" s="61"/>
      <c r="CS12" s="61"/>
      <c r="CT12" s="61"/>
      <c r="CU12" s="61"/>
      <c r="CV12" s="61"/>
    </row>
    <row r="13" spans="1:100" ht="20.100000000000001" customHeight="1" x14ac:dyDescent="0.25">
      <c r="A13" s="106" t="s">
        <v>43</v>
      </c>
      <c r="B13" s="107" t="s">
        <v>10</v>
      </c>
      <c r="C13" s="128" t="s">
        <v>32</v>
      </c>
      <c r="D13" s="129" t="s">
        <v>5</v>
      </c>
      <c r="E13" s="130"/>
      <c r="F13" s="131">
        <v>1188</v>
      </c>
      <c r="G13" s="133">
        <v>98.26</v>
      </c>
      <c r="H13" s="130"/>
      <c r="I13" s="131">
        <v>1159</v>
      </c>
      <c r="J13" s="134">
        <v>100.61</v>
      </c>
      <c r="K13" s="135"/>
      <c r="L13" s="131">
        <v>1076</v>
      </c>
      <c r="M13" s="134">
        <v>99.35</v>
      </c>
      <c r="N13" s="130"/>
      <c r="O13" s="131">
        <v>1045</v>
      </c>
      <c r="P13" s="136">
        <v>103.47</v>
      </c>
      <c r="Q13" s="130"/>
      <c r="R13" s="131">
        <v>1035</v>
      </c>
      <c r="S13" s="137">
        <v>99.14</v>
      </c>
      <c r="T13" s="135"/>
      <c r="U13" s="131">
        <v>1070</v>
      </c>
      <c r="V13" s="136">
        <v>99.14</v>
      </c>
      <c r="W13" s="130"/>
      <c r="X13" s="131">
        <v>969</v>
      </c>
      <c r="Y13" s="136">
        <v>99.14</v>
      </c>
      <c r="Z13" s="130"/>
      <c r="AA13" s="131">
        <v>953</v>
      </c>
      <c r="AB13" s="137">
        <v>99.14</v>
      </c>
      <c r="AC13" s="138">
        <f t="shared" si="0"/>
        <v>35</v>
      </c>
      <c r="AD13" s="139">
        <f t="shared" si="1"/>
        <v>-101</v>
      </c>
      <c r="AE13" s="140">
        <f t="shared" si="2"/>
        <v>-16</v>
      </c>
      <c r="AF13" s="183"/>
      <c r="AG13" s="93">
        <f>V13-S13</f>
        <v>0</v>
      </c>
      <c r="AH13" s="91">
        <f>Y13-V13</f>
        <v>0</v>
      </c>
      <c r="AI13" s="94">
        <f>AB13-Y13</f>
        <v>0</v>
      </c>
      <c r="AJ13" s="61"/>
      <c r="AK13" s="61"/>
      <c r="AL13" s="61"/>
      <c r="AM13" s="61"/>
      <c r="AN13" s="61"/>
      <c r="AO13" s="61"/>
      <c r="AP13" s="61"/>
      <c r="AQ13" s="61"/>
      <c r="AR13" s="61"/>
      <c r="AS13" s="61"/>
      <c r="AT13" s="61"/>
      <c r="AU13" s="61"/>
      <c r="AV13" s="61"/>
      <c r="AW13" s="61"/>
      <c r="AX13" s="61"/>
      <c r="AY13" s="61"/>
      <c r="AZ13" s="61"/>
      <c r="BA13" s="61"/>
      <c r="BB13" s="61"/>
      <c r="BC13" s="61"/>
      <c r="BD13" s="61"/>
      <c r="BE13" s="61"/>
      <c r="BF13" s="61"/>
      <c r="BG13" s="61"/>
      <c r="BH13" s="61"/>
      <c r="BI13" s="61"/>
      <c r="BJ13" s="61"/>
      <c r="BK13" s="61"/>
      <c r="BL13" s="61"/>
      <c r="BM13" s="61"/>
      <c r="BN13" s="61"/>
      <c r="BO13" s="61"/>
      <c r="BP13" s="61"/>
      <c r="BQ13" s="61"/>
      <c r="BR13" s="61"/>
      <c r="BS13" s="61"/>
      <c r="BT13" s="61"/>
      <c r="BU13" s="61"/>
      <c r="BV13" s="61"/>
      <c r="BW13" s="61"/>
      <c r="BX13" s="61"/>
      <c r="BY13" s="61"/>
      <c r="BZ13" s="61"/>
      <c r="CA13" s="61"/>
      <c r="CB13" s="61"/>
      <c r="CC13" s="61"/>
      <c r="CD13" s="61"/>
      <c r="CE13" s="61"/>
      <c r="CF13" s="61"/>
      <c r="CG13" s="61"/>
      <c r="CH13" s="61"/>
      <c r="CI13" s="61"/>
      <c r="CJ13" s="61"/>
      <c r="CK13" s="61"/>
      <c r="CL13" s="61"/>
      <c r="CM13" s="61"/>
      <c r="CN13" s="61"/>
      <c r="CO13" s="61"/>
      <c r="CP13" s="61"/>
      <c r="CQ13" s="61"/>
      <c r="CR13" s="61"/>
      <c r="CS13" s="61"/>
      <c r="CT13" s="61"/>
      <c r="CU13" s="61"/>
      <c r="CV13" s="61"/>
    </row>
    <row r="14" spans="1:100" ht="20.100000000000001" customHeight="1" x14ac:dyDescent="0.25">
      <c r="A14" s="106" t="s">
        <v>43</v>
      </c>
      <c r="B14" s="107" t="s">
        <v>11</v>
      </c>
      <c r="C14" s="128" t="s">
        <v>33</v>
      </c>
      <c r="D14" s="129" t="s">
        <v>5</v>
      </c>
      <c r="E14" s="130"/>
      <c r="F14" s="131">
        <v>1172</v>
      </c>
      <c r="G14" s="133">
        <v>101.21</v>
      </c>
      <c r="H14" s="130"/>
      <c r="I14" s="131">
        <v>1160</v>
      </c>
      <c r="J14" s="134">
        <v>97.64</v>
      </c>
      <c r="K14" s="135"/>
      <c r="L14" s="131">
        <v>1157</v>
      </c>
      <c r="M14" s="134">
        <v>99.83</v>
      </c>
      <c r="N14" s="130"/>
      <c r="O14" s="131">
        <v>1074</v>
      </c>
      <c r="P14" s="136">
        <v>99.81</v>
      </c>
      <c r="Q14" s="130"/>
      <c r="R14" s="131">
        <v>1050</v>
      </c>
      <c r="S14" s="137">
        <v>100.48</v>
      </c>
      <c r="T14" s="135"/>
      <c r="U14" s="131">
        <v>1040</v>
      </c>
      <c r="V14" s="136">
        <v>100.48</v>
      </c>
      <c r="W14" s="130"/>
      <c r="X14" s="131">
        <v>1075</v>
      </c>
      <c r="Y14" s="136">
        <v>100.48</v>
      </c>
      <c r="Z14" s="130"/>
      <c r="AA14" s="131">
        <v>974</v>
      </c>
      <c r="AB14" s="137">
        <v>100.48</v>
      </c>
      <c r="AC14" s="138">
        <f t="shared" si="0"/>
        <v>-10</v>
      </c>
      <c r="AD14" s="139">
        <f t="shared" si="1"/>
        <v>35</v>
      </c>
      <c r="AE14" s="140">
        <f t="shared" si="2"/>
        <v>-101</v>
      </c>
      <c r="AF14" s="183"/>
      <c r="AG14" s="93">
        <f>V14-S14</f>
        <v>0</v>
      </c>
      <c r="AH14" s="91">
        <f>Y14-V14</f>
        <v>0</v>
      </c>
      <c r="AI14" s="94">
        <f>AB14-Y14</f>
        <v>0</v>
      </c>
      <c r="AJ14" s="61"/>
      <c r="AK14" s="61"/>
      <c r="AL14" s="61"/>
      <c r="AM14" s="61"/>
      <c r="AN14" s="61"/>
      <c r="AO14" s="61"/>
      <c r="AP14" s="61"/>
      <c r="AQ14" s="61"/>
      <c r="AR14" s="61"/>
      <c r="AS14" s="61"/>
      <c r="AT14" s="61"/>
      <c r="AU14" s="61"/>
      <c r="AV14" s="61"/>
      <c r="AW14" s="61"/>
      <c r="AX14" s="61"/>
      <c r="AY14" s="61"/>
      <c r="AZ14" s="61"/>
      <c r="BA14" s="61"/>
      <c r="BB14" s="61"/>
      <c r="BC14" s="61"/>
      <c r="BD14" s="61"/>
      <c r="BE14" s="61"/>
      <c r="BF14" s="61"/>
      <c r="BG14" s="61"/>
      <c r="BH14" s="61"/>
      <c r="BI14" s="61"/>
      <c r="BJ14" s="61"/>
      <c r="BK14" s="61"/>
      <c r="BL14" s="61"/>
      <c r="BM14" s="61"/>
      <c r="BN14" s="61"/>
      <c r="BO14" s="61"/>
      <c r="BP14" s="61"/>
      <c r="BQ14" s="61"/>
      <c r="BR14" s="61"/>
      <c r="BS14" s="61"/>
      <c r="BT14" s="61"/>
      <c r="BU14" s="61"/>
      <c r="BV14" s="61"/>
      <c r="BW14" s="61"/>
      <c r="BX14" s="61"/>
      <c r="BY14" s="61"/>
      <c r="BZ14" s="61"/>
      <c r="CA14" s="61"/>
      <c r="CB14" s="61"/>
      <c r="CC14" s="61"/>
      <c r="CD14" s="61"/>
      <c r="CE14" s="61"/>
      <c r="CF14" s="61"/>
      <c r="CG14" s="61"/>
      <c r="CH14" s="61"/>
      <c r="CI14" s="61"/>
      <c r="CJ14" s="61"/>
      <c r="CK14" s="61"/>
      <c r="CL14" s="61"/>
      <c r="CM14" s="61"/>
      <c r="CN14" s="61"/>
      <c r="CO14" s="61"/>
      <c r="CP14" s="61"/>
      <c r="CQ14" s="61"/>
      <c r="CR14" s="61"/>
      <c r="CS14" s="61"/>
      <c r="CT14" s="61"/>
      <c r="CU14" s="61"/>
      <c r="CV14" s="61"/>
    </row>
    <row r="15" spans="1:100" ht="20.100000000000001" customHeight="1" x14ac:dyDescent="0.25">
      <c r="A15" s="106" t="s">
        <v>43</v>
      </c>
      <c r="B15" s="107" t="s">
        <v>12</v>
      </c>
      <c r="C15" s="128" t="s">
        <v>34</v>
      </c>
      <c r="D15" s="129" t="s">
        <v>5</v>
      </c>
      <c r="E15" s="130"/>
      <c r="F15" s="131">
        <v>1094</v>
      </c>
      <c r="G15" s="133">
        <v>98.83</v>
      </c>
      <c r="H15" s="130"/>
      <c r="I15" s="131">
        <v>1139</v>
      </c>
      <c r="J15" s="134">
        <v>97.18</v>
      </c>
      <c r="K15" s="135"/>
      <c r="L15" s="131">
        <v>1166</v>
      </c>
      <c r="M15" s="134">
        <v>100.52</v>
      </c>
      <c r="N15" s="130"/>
      <c r="O15" s="131">
        <v>1123</v>
      </c>
      <c r="P15" s="136">
        <v>97.06</v>
      </c>
      <c r="Q15" s="130"/>
      <c r="R15" s="131">
        <v>1042</v>
      </c>
      <c r="S15" s="137">
        <v>97.02</v>
      </c>
      <c r="T15" s="135"/>
      <c r="U15" s="131">
        <v>1031</v>
      </c>
      <c r="V15" s="136">
        <v>98.2</v>
      </c>
      <c r="W15" s="130"/>
      <c r="X15" s="131">
        <v>1021</v>
      </c>
      <c r="Y15" s="136">
        <v>98.2</v>
      </c>
      <c r="Z15" s="130"/>
      <c r="AA15" s="131">
        <v>1056</v>
      </c>
      <c r="AB15" s="137">
        <v>98.2</v>
      </c>
      <c r="AC15" s="138">
        <f t="shared" si="0"/>
        <v>-11</v>
      </c>
      <c r="AD15" s="139">
        <f t="shared" si="1"/>
        <v>-10</v>
      </c>
      <c r="AE15" s="140">
        <f t="shared" si="2"/>
        <v>35</v>
      </c>
      <c r="AF15" s="183"/>
      <c r="AG15" s="93">
        <f>V15-S15</f>
        <v>1.1800000000000068</v>
      </c>
      <c r="AH15" s="91">
        <f>Y15-V15</f>
        <v>0</v>
      </c>
      <c r="AI15" s="94">
        <f>AB15-Y15</f>
        <v>0</v>
      </c>
      <c r="AJ15" s="61"/>
      <c r="AK15" s="61"/>
      <c r="AL15" s="61"/>
      <c r="AM15" s="61"/>
      <c r="AN15" s="61"/>
      <c r="AO15" s="61"/>
      <c r="AP15" s="61"/>
      <c r="AQ15" s="61"/>
      <c r="AR15" s="61"/>
      <c r="AS15" s="61"/>
      <c r="AT15" s="61"/>
      <c r="AU15" s="61"/>
      <c r="AV15" s="61"/>
      <c r="AW15" s="61"/>
      <c r="AX15" s="61"/>
      <c r="AY15" s="61"/>
      <c r="AZ15" s="61"/>
      <c r="BA15" s="61"/>
      <c r="BB15" s="61"/>
      <c r="BC15" s="61"/>
      <c r="BD15" s="61"/>
      <c r="BE15" s="61"/>
      <c r="BF15" s="61"/>
      <c r="BG15" s="61"/>
      <c r="BH15" s="61"/>
      <c r="BI15" s="61"/>
      <c r="BJ15" s="61"/>
      <c r="BK15" s="61"/>
      <c r="BL15" s="61"/>
      <c r="BM15" s="61"/>
      <c r="BN15" s="61"/>
      <c r="BO15" s="61"/>
      <c r="BP15" s="61"/>
      <c r="BQ15" s="61"/>
      <c r="BR15" s="61"/>
      <c r="BS15" s="61"/>
      <c r="BT15" s="61"/>
      <c r="BU15" s="61"/>
      <c r="BV15" s="61"/>
      <c r="BW15" s="61"/>
      <c r="BX15" s="61"/>
      <c r="BY15" s="61"/>
      <c r="BZ15" s="61"/>
      <c r="CA15" s="61"/>
      <c r="CB15" s="61"/>
      <c r="CC15" s="61"/>
      <c r="CD15" s="61"/>
      <c r="CE15" s="61"/>
      <c r="CF15" s="61"/>
      <c r="CG15" s="61"/>
      <c r="CH15" s="61"/>
      <c r="CI15" s="61"/>
      <c r="CJ15" s="61"/>
      <c r="CK15" s="61"/>
      <c r="CL15" s="61"/>
      <c r="CM15" s="61"/>
      <c r="CN15" s="61"/>
      <c r="CO15" s="61"/>
      <c r="CP15" s="61"/>
      <c r="CQ15" s="61"/>
      <c r="CR15" s="61"/>
      <c r="CS15" s="61"/>
      <c r="CT15" s="61"/>
      <c r="CU15" s="61"/>
      <c r="CV15" s="61"/>
    </row>
    <row r="16" spans="1:100" ht="20.100000000000001" customHeight="1" x14ac:dyDescent="0.25">
      <c r="A16" s="106" t="s">
        <v>43</v>
      </c>
      <c r="B16" s="107" t="s">
        <v>13</v>
      </c>
      <c r="C16" s="128" t="s">
        <v>35</v>
      </c>
      <c r="D16" s="129" t="s">
        <v>5</v>
      </c>
      <c r="E16" s="130"/>
      <c r="F16" s="131">
        <v>1129</v>
      </c>
      <c r="G16" s="133">
        <v>100.18</v>
      </c>
      <c r="H16" s="130"/>
      <c r="I16" s="131">
        <v>1110</v>
      </c>
      <c r="J16" s="134">
        <v>101.46</v>
      </c>
      <c r="K16" s="135"/>
      <c r="L16" s="131">
        <v>1143</v>
      </c>
      <c r="M16" s="134">
        <v>100.35</v>
      </c>
      <c r="N16" s="130"/>
      <c r="O16" s="131">
        <v>1188</v>
      </c>
      <c r="P16" s="136">
        <v>101.89</v>
      </c>
      <c r="Q16" s="130"/>
      <c r="R16" s="131">
        <v>1110</v>
      </c>
      <c r="S16" s="137">
        <v>98.84</v>
      </c>
      <c r="T16" s="135"/>
      <c r="U16" s="131">
        <v>1046</v>
      </c>
      <c r="V16" s="136">
        <v>100.36</v>
      </c>
      <c r="W16" s="130"/>
      <c r="X16" s="131">
        <v>1035</v>
      </c>
      <c r="Y16" s="136">
        <v>100.36</v>
      </c>
      <c r="Z16" s="130"/>
      <c r="AA16" s="131">
        <v>1025</v>
      </c>
      <c r="AB16" s="137">
        <v>100.36</v>
      </c>
      <c r="AC16" s="138">
        <f t="shared" si="0"/>
        <v>-64</v>
      </c>
      <c r="AD16" s="139">
        <f t="shared" si="1"/>
        <v>-11</v>
      </c>
      <c r="AE16" s="140">
        <f t="shared" si="2"/>
        <v>-10</v>
      </c>
      <c r="AF16" s="184"/>
      <c r="AG16" s="88">
        <f>V16-S16</f>
        <v>1.519999999999996</v>
      </c>
      <c r="AH16" s="89">
        <f>Y16-V16</f>
        <v>0</v>
      </c>
      <c r="AI16" s="90">
        <f>AB16-Y16</f>
        <v>0</v>
      </c>
      <c r="AJ16" s="61"/>
      <c r="AK16" s="61"/>
      <c r="AL16" s="61"/>
      <c r="AM16" s="61"/>
      <c r="AN16" s="61"/>
      <c r="AO16" s="61"/>
      <c r="AP16" s="61"/>
      <c r="AQ16" s="61"/>
      <c r="AR16" s="61"/>
      <c r="AS16" s="61"/>
      <c r="AT16" s="61"/>
      <c r="AU16" s="61"/>
      <c r="AV16" s="61"/>
      <c r="AW16" s="61"/>
      <c r="AX16" s="61"/>
      <c r="AY16" s="61"/>
      <c r="AZ16" s="61"/>
      <c r="BA16" s="61"/>
      <c r="BB16" s="61"/>
      <c r="BC16" s="61"/>
      <c r="BD16" s="61"/>
      <c r="BE16" s="61"/>
      <c r="BF16" s="61"/>
      <c r="BG16" s="61"/>
      <c r="BH16" s="61"/>
      <c r="BI16" s="61"/>
      <c r="BJ16" s="61"/>
      <c r="BK16" s="61"/>
      <c r="BL16" s="61"/>
      <c r="BM16" s="61"/>
      <c r="BN16" s="61"/>
      <c r="BO16" s="61"/>
      <c r="BP16" s="61"/>
      <c r="BQ16" s="61"/>
      <c r="BR16" s="61"/>
      <c r="BS16" s="61"/>
      <c r="BT16" s="61"/>
      <c r="BU16" s="61"/>
      <c r="BV16" s="61"/>
      <c r="BW16" s="61"/>
      <c r="BX16" s="61"/>
      <c r="BY16" s="61"/>
      <c r="BZ16" s="61"/>
      <c r="CA16" s="61"/>
      <c r="CB16" s="61"/>
      <c r="CC16" s="61"/>
      <c r="CD16" s="61"/>
      <c r="CE16" s="61"/>
      <c r="CF16" s="61"/>
      <c r="CG16" s="61"/>
      <c r="CH16" s="61"/>
      <c r="CI16" s="61"/>
      <c r="CJ16" s="61"/>
      <c r="CK16" s="61"/>
      <c r="CL16" s="61"/>
      <c r="CM16" s="61"/>
      <c r="CN16" s="61"/>
      <c r="CO16" s="61"/>
      <c r="CP16" s="61"/>
      <c r="CQ16" s="61"/>
      <c r="CR16" s="61"/>
      <c r="CS16" s="61"/>
      <c r="CT16" s="61"/>
      <c r="CU16" s="61"/>
      <c r="CV16" s="61"/>
    </row>
    <row r="17" spans="1:100" ht="20.100000000000001" customHeight="1" x14ac:dyDescent="0.25">
      <c r="A17" s="106"/>
      <c r="B17" s="107"/>
      <c r="C17" s="141" t="s">
        <v>25</v>
      </c>
      <c r="D17" s="142"/>
      <c r="E17" s="144"/>
      <c r="F17" s="145">
        <f>SUM(F12:F16)</f>
        <v>5735</v>
      </c>
      <c r="G17" s="146"/>
      <c r="H17" s="144"/>
      <c r="I17" s="145">
        <f>SUM(I12:I16)</f>
        <v>5651</v>
      </c>
      <c r="J17" s="146"/>
      <c r="K17" s="147"/>
      <c r="L17" s="145">
        <f>SUM(L12:L16)</f>
        <v>5552</v>
      </c>
      <c r="M17" s="146"/>
      <c r="N17" s="144"/>
      <c r="O17" s="145">
        <f>SUM(O12:O16)</f>
        <v>5474</v>
      </c>
      <c r="P17" s="148"/>
      <c r="Q17" s="144"/>
      <c r="R17" s="145">
        <f>SUM(R12:R16)</f>
        <v>5316</v>
      </c>
      <c r="S17" s="149"/>
      <c r="T17" s="147"/>
      <c r="U17" s="145">
        <f>SUM(U12:U16)</f>
        <v>5164</v>
      </c>
      <c r="V17" s="148"/>
      <c r="W17" s="144"/>
      <c r="X17" s="145">
        <f>SUM(X12:X16)</f>
        <v>5061</v>
      </c>
      <c r="Y17" s="148"/>
      <c r="Z17" s="144"/>
      <c r="AA17" s="145">
        <f>SUM(AA12:AA16)</f>
        <v>5010</v>
      </c>
      <c r="AB17" s="149"/>
      <c r="AC17" s="150">
        <f t="shared" si="0"/>
        <v>-152</v>
      </c>
      <c r="AD17" s="151">
        <f t="shared" si="1"/>
        <v>-103</v>
      </c>
      <c r="AE17" s="152">
        <f t="shared" si="2"/>
        <v>-51</v>
      </c>
      <c r="AF17" s="81"/>
      <c r="AG17" s="91"/>
      <c r="AH17" s="91"/>
      <c r="AI17" s="91"/>
      <c r="AJ17" s="61"/>
      <c r="AK17" s="61"/>
      <c r="AL17" s="61"/>
      <c r="AM17" s="61"/>
      <c r="AN17" s="61"/>
      <c r="AO17" s="61"/>
      <c r="AP17" s="61"/>
      <c r="AQ17" s="61"/>
      <c r="AR17" s="61"/>
      <c r="AS17" s="61"/>
      <c r="AT17" s="61"/>
      <c r="AU17" s="61"/>
      <c r="AV17" s="61"/>
      <c r="AW17" s="61"/>
      <c r="AX17" s="61"/>
      <c r="AY17" s="61"/>
      <c r="AZ17" s="61"/>
      <c r="BA17" s="61"/>
      <c r="BB17" s="61"/>
      <c r="BC17" s="61"/>
      <c r="BD17" s="61"/>
      <c r="BE17" s="61"/>
      <c r="BF17" s="61"/>
      <c r="BG17" s="61"/>
      <c r="BH17" s="61"/>
      <c r="BI17" s="61"/>
      <c r="BJ17" s="61"/>
      <c r="BK17" s="61"/>
      <c r="BL17" s="61"/>
      <c r="BM17" s="61"/>
      <c r="BN17" s="61"/>
      <c r="BO17" s="61"/>
      <c r="BP17" s="61"/>
      <c r="BQ17" s="61"/>
      <c r="BR17" s="61"/>
      <c r="BS17" s="61"/>
      <c r="BT17" s="61"/>
      <c r="BU17" s="61"/>
      <c r="BV17" s="61"/>
      <c r="BW17" s="61"/>
      <c r="BX17" s="61"/>
      <c r="BY17" s="61"/>
      <c r="BZ17" s="61"/>
      <c r="CA17" s="61"/>
      <c r="CB17" s="61"/>
      <c r="CC17" s="61"/>
      <c r="CD17" s="61"/>
      <c r="CE17" s="61"/>
      <c r="CF17" s="61"/>
      <c r="CG17" s="61"/>
      <c r="CH17" s="61"/>
      <c r="CI17" s="61"/>
      <c r="CJ17" s="61"/>
      <c r="CK17" s="61"/>
      <c r="CL17" s="61"/>
      <c r="CM17" s="61"/>
      <c r="CN17" s="61"/>
      <c r="CO17" s="61"/>
      <c r="CP17" s="61"/>
      <c r="CQ17" s="61"/>
      <c r="CR17" s="61"/>
      <c r="CS17" s="61"/>
      <c r="CT17" s="61"/>
      <c r="CU17" s="61"/>
      <c r="CV17" s="61"/>
    </row>
    <row r="18" spans="1:100" ht="27" customHeight="1" x14ac:dyDescent="0.25">
      <c r="A18" s="153" t="s">
        <v>43</v>
      </c>
      <c r="B18" s="155" t="s">
        <v>14</v>
      </c>
      <c r="C18" s="156" t="s">
        <v>30</v>
      </c>
      <c r="D18" s="157" t="s">
        <v>5</v>
      </c>
      <c r="E18" s="158"/>
      <c r="F18" s="159">
        <v>114</v>
      </c>
      <c r="G18" s="160">
        <v>15.15</v>
      </c>
      <c r="H18" s="158"/>
      <c r="I18" s="159">
        <v>125</v>
      </c>
      <c r="J18" s="161">
        <v>9.65</v>
      </c>
      <c r="K18" s="162"/>
      <c r="L18" s="159">
        <v>136</v>
      </c>
      <c r="M18" s="161">
        <v>8.8000000000000007</v>
      </c>
      <c r="N18" s="158"/>
      <c r="O18" s="159">
        <v>136</v>
      </c>
      <c r="P18" s="161">
        <v>0</v>
      </c>
      <c r="Q18" s="158"/>
      <c r="R18" s="159">
        <v>135</v>
      </c>
      <c r="S18" s="163">
        <v>-0.74</v>
      </c>
      <c r="T18" s="162"/>
      <c r="U18" s="159">
        <v>134</v>
      </c>
      <c r="V18" s="161">
        <v>-0.74</v>
      </c>
      <c r="W18" s="158"/>
      <c r="X18" s="159">
        <v>133</v>
      </c>
      <c r="Y18" s="161">
        <v>-0.74</v>
      </c>
      <c r="Z18" s="158"/>
      <c r="AA18" s="159">
        <v>132</v>
      </c>
      <c r="AB18" s="163">
        <v>-0.74</v>
      </c>
      <c r="AC18" s="164">
        <f t="shared" si="0"/>
        <v>-1</v>
      </c>
      <c r="AD18" s="166">
        <f t="shared" si="1"/>
        <v>-1</v>
      </c>
      <c r="AE18" s="167">
        <f t="shared" si="2"/>
        <v>-1</v>
      </c>
      <c r="AF18" s="168" t="s">
        <v>21</v>
      </c>
      <c r="AG18" s="95">
        <f>V18-S18</f>
        <v>0</v>
      </c>
      <c r="AH18" s="96">
        <f>Y18-V18</f>
        <v>0</v>
      </c>
      <c r="AI18" s="97">
        <f>AB18-Y18</f>
        <v>0</v>
      </c>
      <c r="AJ18" s="61"/>
      <c r="AK18" s="61"/>
      <c r="AL18" s="61"/>
      <c r="AM18" s="61"/>
      <c r="AN18" s="61"/>
      <c r="AO18" s="61"/>
      <c r="AP18" s="61"/>
      <c r="AQ18" s="61"/>
      <c r="AR18" s="61"/>
      <c r="AS18" s="61"/>
      <c r="AT18" s="61"/>
      <c r="AU18" s="61"/>
      <c r="AV18" s="61"/>
      <c r="AW18" s="61"/>
      <c r="AX18" s="61"/>
      <c r="AY18" s="61"/>
      <c r="AZ18" s="61"/>
      <c r="BA18" s="61"/>
      <c r="BB18" s="61"/>
      <c r="BC18" s="61"/>
      <c r="BD18" s="61"/>
      <c r="BE18" s="61"/>
      <c r="BF18" s="61"/>
      <c r="BG18" s="61"/>
      <c r="BH18" s="61"/>
      <c r="BI18" s="61"/>
      <c r="BJ18" s="61"/>
      <c r="BK18" s="61"/>
      <c r="BL18" s="61"/>
      <c r="BM18" s="61"/>
      <c r="BN18" s="61"/>
      <c r="BO18" s="61"/>
      <c r="BP18" s="61"/>
      <c r="BQ18" s="61"/>
      <c r="BR18" s="61"/>
      <c r="BS18" s="61"/>
      <c r="BT18" s="61"/>
      <c r="BU18" s="61"/>
      <c r="BV18" s="61"/>
      <c r="BW18" s="61"/>
      <c r="BX18" s="61"/>
      <c r="BY18" s="61"/>
      <c r="BZ18" s="61"/>
      <c r="CA18" s="61"/>
      <c r="CB18" s="61"/>
      <c r="CC18" s="61"/>
      <c r="CD18" s="61"/>
      <c r="CE18" s="61"/>
      <c r="CF18" s="61"/>
      <c r="CG18" s="61"/>
      <c r="CH18" s="61"/>
      <c r="CI18" s="61"/>
      <c r="CJ18" s="61"/>
      <c r="CK18" s="61"/>
      <c r="CL18" s="61"/>
      <c r="CM18" s="61"/>
      <c r="CN18" s="61"/>
      <c r="CO18" s="61"/>
      <c r="CP18" s="61"/>
      <c r="CQ18" s="61"/>
      <c r="CR18" s="61"/>
      <c r="CS18" s="61"/>
      <c r="CT18" s="61"/>
      <c r="CU18" s="61"/>
      <c r="CV18" s="61"/>
    </row>
    <row r="19" spans="1:100" ht="20.100000000000001" customHeight="1" x14ac:dyDescent="0.25">
      <c r="C19" s="69" t="s">
        <v>29</v>
      </c>
      <c r="D19" s="70"/>
      <c r="E19" s="72"/>
      <c r="F19" s="73">
        <f>F11+F17+F18</f>
        <v>8952</v>
      </c>
      <c r="G19" s="74"/>
      <c r="H19" s="72"/>
      <c r="I19" s="73">
        <f>I11+I17+I18</f>
        <v>8837</v>
      </c>
      <c r="J19" s="74"/>
      <c r="K19" s="75"/>
      <c r="L19" s="73">
        <f>L11+L17+L18</f>
        <v>8747</v>
      </c>
      <c r="M19" s="76"/>
      <c r="N19" s="72"/>
      <c r="O19" s="73">
        <f>O11+O17+O18</f>
        <v>8628</v>
      </c>
      <c r="P19" s="76"/>
      <c r="Q19" s="72"/>
      <c r="R19" s="73">
        <f>R11+R17+R18</f>
        <v>8349</v>
      </c>
      <c r="S19" s="77"/>
      <c r="T19" s="75"/>
      <c r="U19" s="73">
        <f>U11+U17+U18</f>
        <v>8204</v>
      </c>
      <c r="V19" s="76"/>
      <c r="W19" s="72"/>
      <c r="X19" s="73">
        <f>X11+X17+X18</f>
        <v>8023</v>
      </c>
      <c r="Y19" s="76"/>
      <c r="Z19" s="72"/>
      <c r="AA19" s="73">
        <f>AA11+AA17+AA18</f>
        <v>7804</v>
      </c>
      <c r="AB19" s="77"/>
      <c r="AC19" s="78">
        <f t="shared" si="0"/>
        <v>-145</v>
      </c>
      <c r="AD19" s="79">
        <f t="shared" si="1"/>
        <v>-181</v>
      </c>
      <c r="AE19" s="80">
        <f t="shared" si="2"/>
        <v>-219</v>
      </c>
      <c r="AF19" s="81"/>
      <c r="AH19" s="83"/>
    </row>
    <row r="20" spans="1:100" ht="15.75" customHeight="1" x14ac:dyDescent="0.25"/>
    <row r="21" spans="1:100" ht="15" customHeight="1" x14ac:dyDescent="0.25">
      <c r="A21" s="84"/>
      <c r="B21" s="84"/>
      <c r="C21" s="84" t="s">
        <v>50</v>
      </c>
      <c r="D21" s="84"/>
      <c r="E21" s="84"/>
      <c r="F21" s="84"/>
      <c r="G21" s="84"/>
      <c r="H21" s="84"/>
      <c r="I21" s="84"/>
      <c r="J21" s="84"/>
      <c r="K21" s="84"/>
      <c r="L21" s="84"/>
      <c r="M21" s="84"/>
      <c r="N21" s="84"/>
      <c r="O21" s="84"/>
      <c r="P21" s="84"/>
      <c r="Q21" s="84"/>
      <c r="R21" s="84"/>
      <c r="S21" s="84"/>
      <c r="T21" s="84"/>
      <c r="U21" s="84"/>
      <c r="V21" s="84"/>
      <c r="W21" s="84"/>
      <c r="X21" s="84"/>
      <c r="Y21" s="84"/>
      <c r="Z21" s="84"/>
      <c r="AA21" s="84"/>
      <c r="AB21" s="84"/>
    </row>
    <row r="22" spans="1:100" ht="15" customHeight="1" x14ac:dyDescent="0.25">
      <c r="A22" s="84"/>
      <c r="B22" s="84"/>
      <c r="C22" s="84" t="s">
        <v>97</v>
      </c>
      <c r="D22" s="84"/>
      <c r="E22" s="84"/>
      <c r="F22" s="84"/>
      <c r="G22" s="84"/>
      <c r="H22" s="84"/>
      <c r="I22" s="84">
        <v>-42</v>
      </c>
      <c r="J22" s="84"/>
      <c r="K22" s="84"/>
      <c r="L22" s="84">
        <v>-2</v>
      </c>
      <c r="M22" s="84"/>
      <c r="N22" s="84"/>
      <c r="O22" s="84">
        <v>-41</v>
      </c>
      <c r="P22" s="84"/>
      <c r="Q22" s="84"/>
      <c r="R22" s="84">
        <v>-120</v>
      </c>
      <c r="S22" s="84"/>
      <c r="T22" s="84"/>
      <c r="U22" s="84">
        <v>8</v>
      </c>
      <c r="V22" s="84"/>
      <c r="W22" s="84"/>
      <c r="X22" s="84">
        <v>-77</v>
      </c>
      <c r="Y22" s="84"/>
      <c r="Z22" s="84"/>
      <c r="AA22" s="84">
        <v>-167</v>
      </c>
      <c r="AB22" s="84"/>
    </row>
    <row r="23" spans="1:100" ht="15" customHeight="1" x14ac:dyDescent="0.25">
      <c r="A23" s="84"/>
      <c r="B23" s="84"/>
      <c r="C23" s="84" t="s">
        <v>98</v>
      </c>
      <c r="D23" s="84"/>
      <c r="E23" s="84"/>
      <c r="F23" s="84"/>
      <c r="G23" s="84"/>
      <c r="H23" s="84"/>
      <c r="I23" s="84">
        <v>-84</v>
      </c>
      <c r="J23" s="84"/>
      <c r="K23" s="84"/>
      <c r="L23" s="84">
        <v>-99</v>
      </c>
      <c r="M23" s="84"/>
      <c r="N23" s="84"/>
      <c r="O23" s="84">
        <v>-78</v>
      </c>
      <c r="P23" s="84"/>
      <c r="Q23" s="84"/>
      <c r="R23" s="84">
        <v>-158</v>
      </c>
      <c r="S23" s="84"/>
      <c r="T23" s="84"/>
      <c r="U23" s="84">
        <v>-152</v>
      </c>
      <c r="V23" s="84"/>
      <c r="W23" s="84"/>
      <c r="X23" s="84">
        <v>-103</v>
      </c>
      <c r="Y23" s="84"/>
      <c r="Z23" s="84"/>
      <c r="AA23" s="84">
        <v>-51</v>
      </c>
      <c r="AB23" s="84"/>
    </row>
    <row r="24" spans="1:100" ht="15" customHeight="1" x14ac:dyDescent="0.25">
      <c r="C24" s="61" t="s">
        <v>99</v>
      </c>
      <c r="I24" s="61">
        <v>11</v>
      </c>
      <c r="L24" s="61">
        <v>11</v>
      </c>
      <c r="O24" s="61">
        <v>0</v>
      </c>
      <c r="R24" s="61">
        <v>-1</v>
      </c>
      <c r="U24" s="61">
        <v>-1</v>
      </c>
      <c r="X24" s="61">
        <v>-1</v>
      </c>
      <c r="AA24" s="61">
        <v>-1</v>
      </c>
      <c r="AH24" s="84"/>
    </row>
    <row r="25" spans="1:100" ht="15" customHeight="1" x14ac:dyDescent="0.25">
      <c r="A25" s="84"/>
      <c r="B25" s="84"/>
      <c r="C25" s="84" t="s">
        <v>100</v>
      </c>
      <c r="D25" s="84"/>
      <c r="E25" s="84"/>
      <c r="F25" s="84"/>
      <c r="G25" s="84"/>
      <c r="H25" s="84"/>
      <c r="I25" s="84">
        <v>-115</v>
      </c>
      <c r="J25" s="84"/>
      <c r="K25" s="84"/>
      <c r="L25" s="84">
        <v>-90</v>
      </c>
      <c r="M25" s="84"/>
      <c r="N25" s="84"/>
      <c r="O25" s="84">
        <v>-119</v>
      </c>
      <c r="P25" s="84"/>
      <c r="Q25" s="84"/>
      <c r="R25" s="84">
        <v>-279</v>
      </c>
      <c r="S25" s="84"/>
      <c r="T25" s="84"/>
      <c r="U25" s="84">
        <v>-145</v>
      </c>
      <c r="V25" s="84"/>
      <c r="W25" s="84"/>
      <c r="X25" s="84">
        <v>-181</v>
      </c>
      <c r="Y25" s="84"/>
      <c r="Z25" s="84"/>
      <c r="AA25" s="84">
        <v>-219</v>
      </c>
      <c r="AB25" s="84"/>
    </row>
  </sheetData>
  <mergeCells count="9">
    <mergeCell ref="AC5:AC6"/>
    <mergeCell ref="AD5:AD6"/>
    <mergeCell ref="AE5:AE6"/>
    <mergeCell ref="AG5:AG6"/>
    <mergeCell ref="AH5:AH6"/>
    <mergeCell ref="AI5:AI6"/>
    <mergeCell ref="AF7:AF8"/>
    <mergeCell ref="AF9:AF10"/>
    <mergeCell ref="AF12:AF16"/>
  </mergeCells>
  <pageMargins left="0.7" right="0.7" top="0.75" bottom="0.75" header="0.3" footer="0.3"/>
  <pageSetup paperSize="9" orientation="portrait" horizontalDpi="300" verticalDpi="30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CV25"/>
  <sheetViews>
    <sheetView topLeftCell="B1" zoomScaleNormal="100" workbookViewId="0">
      <pane xSplit="3" ySplit="6" topLeftCell="E7" activePane="bottomRight" state="frozen"/>
      <selection activeCell="C4" sqref="C4"/>
      <selection pane="topRight" activeCell="C4" sqref="C4"/>
      <selection pane="bottomLeft" activeCell="C4" sqref="C4"/>
      <selection pane="bottomRight" activeCell="C4" sqref="C4"/>
    </sheetView>
  </sheetViews>
  <sheetFormatPr baseColWidth="10" defaultRowHeight="15" x14ac:dyDescent="0.25"/>
  <cols>
    <col min="1" max="1" width="6.140625" hidden="1" customWidth="1"/>
    <col min="2" max="2" width="21.28515625" hidden="1" customWidth="1"/>
    <col min="3" max="3" width="15.140625" customWidth="1"/>
    <col min="4" max="4" width="14.7109375" hidden="1" customWidth="1"/>
    <col min="5" max="5" width="6.7109375" customWidth="1"/>
    <col min="6" max="6" width="8.7109375" customWidth="1"/>
    <col min="7" max="8" width="6.7109375" customWidth="1"/>
    <col min="9" max="9" width="8.7109375" customWidth="1"/>
    <col min="10" max="11" width="6.7109375" customWidth="1"/>
    <col min="12" max="12" width="8.7109375" customWidth="1"/>
    <col min="13" max="14" width="6.7109375" customWidth="1"/>
    <col min="15" max="15" width="8.7109375" customWidth="1"/>
    <col min="16" max="17" width="6.7109375" customWidth="1"/>
    <col min="18" max="18" width="8.7109375" customWidth="1"/>
    <col min="19" max="20" width="6.7109375" customWidth="1"/>
    <col min="21" max="21" width="8.7109375" customWidth="1"/>
    <col min="22" max="23" width="6.7109375" customWidth="1"/>
    <col min="24" max="24" width="8.7109375" customWidth="1"/>
    <col min="25" max="26" width="6.7109375" customWidth="1"/>
    <col min="27" max="27" width="8.7109375" customWidth="1"/>
    <col min="28" max="28" width="6.7109375" customWidth="1"/>
    <col min="29" max="31" width="11.7109375" customWidth="1"/>
    <col min="32" max="32" width="9.7109375" customWidth="1"/>
    <col min="33" max="35" width="7.7109375" customWidth="1"/>
  </cols>
  <sheetData>
    <row r="1" spans="1:100" ht="15.75" customHeight="1" x14ac:dyDescent="0.25">
      <c r="C1" s="50" t="str">
        <f>CONCATENATE("PREVISIONS des années scolaires ",$U$5," à ",$AA$5," du PREMIER DEGRE réalisées en octobre")</f>
        <v>PREVISIONS des années scolaires 2025-2026 à 2027-2028 du PREMIER DEGRE réalisées en octobre</v>
      </c>
    </row>
    <row r="3" spans="1:100" ht="15.75" customHeight="1" x14ac:dyDescent="0.25">
      <c r="C3" s="50" t="s">
        <v>41</v>
      </c>
      <c r="T3" s="51"/>
      <c r="U3" s="51"/>
      <c r="AC3" s="51"/>
    </row>
    <row r="4" spans="1:100" ht="16.5" customHeight="1" x14ac:dyDescent="0.25">
      <c r="C4" s="50" t="s">
        <v>44</v>
      </c>
      <c r="E4" s="170" t="s">
        <v>48</v>
      </c>
    </row>
    <row r="5" spans="1:100" ht="20.100000000000001" customHeight="1" x14ac:dyDescent="0.25">
      <c r="A5" s="52"/>
      <c r="B5" s="53"/>
      <c r="C5" s="53"/>
      <c r="D5" s="53"/>
      <c r="E5" s="54"/>
      <c r="F5" s="55" t="s">
        <v>86</v>
      </c>
      <c r="G5" s="56"/>
      <c r="H5" s="54"/>
      <c r="I5" s="55" t="s">
        <v>87</v>
      </c>
      <c r="J5" s="56"/>
      <c r="K5" s="55"/>
      <c r="L5" s="55" t="s">
        <v>88</v>
      </c>
      <c r="M5" s="55"/>
      <c r="N5" s="54"/>
      <c r="O5" s="55" t="s">
        <v>89</v>
      </c>
      <c r="P5" s="55"/>
      <c r="Q5" s="54"/>
      <c r="R5" s="55" t="s">
        <v>90</v>
      </c>
      <c r="S5" s="57"/>
      <c r="T5" s="58"/>
      <c r="U5" s="55" t="s">
        <v>91</v>
      </c>
      <c r="V5" s="55"/>
      <c r="W5" s="54"/>
      <c r="X5" s="55" t="s">
        <v>92</v>
      </c>
      <c r="Y5" s="55"/>
      <c r="Z5" s="54"/>
      <c r="AA5" s="55" t="s">
        <v>93</v>
      </c>
      <c r="AB5" s="57"/>
      <c r="AC5" s="185" t="s">
        <v>94</v>
      </c>
      <c r="AD5" s="187" t="s">
        <v>95</v>
      </c>
      <c r="AE5" s="189" t="s">
        <v>96</v>
      </c>
      <c r="AF5" s="59"/>
      <c r="AG5" s="191" t="s">
        <v>22</v>
      </c>
      <c r="AH5" s="178" t="s">
        <v>23</v>
      </c>
      <c r="AI5" s="180" t="s">
        <v>24</v>
      </c>
    </row>
    <row r="6" spans="1:100" ht="20.100000000000001" customHeight="1" x14ac:dyDescent="0.25">
      <c r="A6" s="62" t="s">
        <v>0</v>
      </c>
      <c r="B6" s="62" t="s">
        <v>1</v>
      </c>
      <c r="C6" s="63" t="s">
        <v>2</v>
      </c>
      <c r="D6" s="64" t="s">
        <v>3</v>
      </c>
      <c r="E6" s="65" t="s">
        <v>17</v>
      </c>
      <c r="F6" s="65" t="s">
        <v>15</v>
      </c>
      <c r="G6" s="65" t="s">
        <v>16</v>
      </c>
      <c r="H6" s="65" t="s">
        <v>17</v>
      </c>
      <c r="I6" s="65" t="s">
        <v>15</v>
      </c>
      <c r="J6" s="65" t="s">
        <v>16</v>
      </c>
      <c r="K6" s="66" t="s">
        <v>17</v>
      </c>
      <c r="L6" s="65" t="s">
        <v>15</v>
      </c>
      <c r="M6" s="67" t="s">
        <v>16</v>
      </c>
      <c r="N6" s="65" t="s">
        <v>17</v>
      </c>
      <c r="O6" s="65" t="s">
        <v>15</v>
      </c>
      <c r="P6" s="67" t="s">
        <v>16</v>
      </c>
      <c r="Q6" s="65" t="s">
        <v>17</v>
      </c>
      <c r="R6" s="65" t="s">
        <v>15</v>
      </c>
      <c r="S6" s="68" t="s">
        <v>16</v>
      </c>
      <c r="T6" s="66" t="s">
        <v>17</v>
      </c>
      <c r="U6" s="65" t="s">
        <v>15</v>
      </c>
      <c r="V6" s="67" t="s">
        <v>16</v>
      </c>
      <c r="W6" s="65" t="s">
        <v>17</v>
      </c>
      <c r="X6" s="65" t="s">
        <v>15</v>
      </c>
      <c r="Y6" s="67" t="s">
        <v>16</v>
      </c>
      <c r="Z6" s="65" t="s">
        <v>17</v>
      </c>
      <c r="AA6" s="65" t="s">
        <v>15</v>
      </c>
      <c r="AB6" s="68" t="s">
        <v>16</v>
      </c>
      <c r="AC6" s="186"/>
      <c r="AD6" s="188"/>
      <c r="AE6" s="190"/>
      <c r="AF6" s="110"/>
      <c r="AG6" s="192"/>
      <c r="AH6" s="179"/>
      <c r="AI6" s="181"/>
    </row>
    <row r="7" spans="1:100" ht="20.100000000000001" customHeight="1" x14ac:dyDescent="0.25">
      <c r="A7" s="121" t="s">
        <v>45</v>
      </c>
      <c r="B7" s="132" t="s">
        <v>4</v>
      </c>
      <c r="C7" s="143" t="s">
        <v>26</v>
      </c>
      <c r="D7" s="154" t="s">
        <v>5</v>
      </c>
      <c r="E7" s="165">
        <v>2095</v>
      </c>
      <c r="F7" s="169">
        <v>505</v>
      </c>
      <c r="G7" s="46">
        <v>24.11</v>
      </c>
      <c r="H7" s="165">
        <v>1853</v>
      </c>
      <c r="I7" s="169">
        <v>486</v>
      </c>
      <c r="J7" s="46">
        <v>26.23</v>
      </c>
      <c r="K7" s="47">
        <v>1867</v>
      </c>
      <c r="L7" s="169">
        <v>513</v>
      </c>
      <c r="M7" s="46">
        <v>27.48</v>
      </c>
      <c r="N7" s="165">
        <v>1973</v>
      </c>
      <c r="O7" s="169">
        <v>519</v>
      </c>
      <c r="P7" s="46">
        <v>26.31</v>
      </c>
      <c r="Q7" s="165">
        <v>1822</v>
      </c>
      <c r="R7" s="169">
        <v>456</v>
      </c>
      <c r="S7" s="48">
        <v>25.03</v>
      </c>
      <c r="T7" s="47">
        <v>1741</v>
      </c>
      <c r="U7" s="169">
        <v>436</v>
      </c>
      <c r="V7" s="46">
        <v>25.03</v>
      </c>
      <c r="W7" s="165">
        <v>1634</v>
      </c>
      <c r="X7" s="169">
        <v>409</v>
      </c>
      <c r="Y7" s="46">
        <v>25.03</v>
      </c>
      <c r="Z7" s="165">
        <v>1632</v>
      </c>
      <c r="AA7" s="169">
        <v>408</v>
      </c>
      <c r="AB7" s="48">
        <v>25.03</v>
      </c>
      <c r="AC7" s="49">
        <f>U7-R7</f>
        <v>-20</v>
      </c>
      <c r="AD7" s="60">
        <f>X7-U7</f>
        <v>-27</v>
      </c>
      <c r="AE7" s="71">
        <f>AA7-X7</f>
        <v>-1</v>
      </c>
      <c r="AF7" s="182" t="s">
        <v>19</v>
      </c>
      <c r="AG7" s="85">
        <f>V7-S7</f>
        <v>0</v>
      </c>
      <c r="AH7" s="86">
        <f>Y7-V7</f>
        <v>0</v>
      </c>
      <c r="AI7" s="87">
        <f>AB7-Y7</f>
        <v>0</v>
      </c>
      <c r="AJ7" s="61"/>
      <c r="AK7" s="61"/>
      <c r="AL7" s="61"/>
      <c r="AM7" s="61"/>
      <c r="AN7" s="61"/>
      <c r="AO7" s="61"/>
      <c r="AP7" s="61"/>
      <c r="AQ7" s="61"/>
      <c r="AR7" s="61"/>
      <c r="AS7" s="61"/>
      <c r="AT7" s="61"/>
      <c r="AU7" s="61"/>
      <c r="AV7" s="61"/>
      <c r="AW7" s="61"/>
      <c r="AX7" s="61"/>
      <c r="AY7" s="61"/>
      <c r="AZ7" s="61"/>
      <c r="BA7" s="61"/>
      <c r="BB7" s="61"/>
      <c r="BC7" s="61"/>
      <c r="BD7" s="61"/>
      <c r="BE7" s="61"/>
      <c r="BF7" s="61"/>
      <c r="BG7" s="61"/>
      <c r="BH7" s="61"/>
      <c r="BI7" s="61"/>
      <c r="BJ7" s="61"/>
      <c r="BK7" s="61"/>
      <c r="BL7" s="61"/>
      <c r="BM7" s="61"/>
      <c r="BN7" s="61"/>
      <c r="BO7" s="61"/>
      <c r="BP7" s="61"/>
      <c r="BQ7" s="61"/>
      <c r="BR7" s="61"/>
      <c r="BS7" s="61"/>
      <c r="BT7" s="61"/>
      <c r="BU7" s="61"/>
      <c r="BV7" s="61"/>
      <c r="BW7" s="61"/>
      <c r="BX7" s="61"/>
      <c r="BY7" s="61"/>
      <c r="BZ7" s="61"/>
      <c r="CA7" s="61"/>
      <c r="CB7" s="61"/>
      <c r="CC7" s="61"/>
      <c r="CD7" s="61"/>
      <c r="CE7" s="61"/>
      <c r="CF7" s="61"/>
      <c r="CG7" s="61"/>
      <c r="CH7" s="61"/>
      <c r="CI7" s="61"/>
      <c r="CJ7" s="61"/>
      <c r="CK7" s="61"/>
      <c r="CL7" s="61"/>
      <c r="CM7" s="61"/>
      <c r="CN7" s="61"/>
      <c r="CO7" s="61"/>
      <c r="CP7" s="61"/>
      <c r="CQ7" s="61"/>
      <c r="CR7" s="61"/>
      <c r="CS7" s="61"/>
      <c r="CT7" s="61"/>
      <c r="CU7" s="61"/>
      <c r="CV7" s="61"/>
    </row>
    <row r="8" spans="1:100" ht="20.100000000000001" customHeight="1" x14ac:dyDescent="0.25">
      <c r="A8" s="121" t="s">
        <v>45</v>
      </c>
      <c r="B8" s="132" t="s">
        <v>6</v>
      </c>
      <c r="C8" s="82" t="s">
        <v>27</v>
      </c>
      <c r="D8" s="92" t="s">
        <v>5</v>
      </c>
      <c r="E8" s="98">
        <v>2321</v>
      </c>
      <c r="F8" s="99">
        <v>1479</v>
      </c>
      <c r="G8" s="100">
        <v>63.72</v>
      </c>
      <c r="H8" s="98">
        <v>2210</v>
      </c>
      <c r="I8" s="99">
        <v>1446</v>
      </c>
      <c r="J8" s="100">
        <v>65.430000000000007</v>
      </c>
      <c r="K8" s="101">
        <v>1954</v>
      </c>
      <c r="L8" s="99">
        <v>1396</v>
      </c>
      <c r="M8" s="100">
        <v>71.44</v>
      </c>
      <c r="N8" s="98">
        <v>1971</v>
      </c>
      <c r="O8" s="99">
        <v>1351</v>
      </c>
      <c r="P8" s="100">
        <v>68.540000000000006</v>
      </c>
      <c r="Q8" s="98">
        <v>2081</v>
      </c>
      <c r="R8" s="99">
        <v>1388</v>
      </c>
      <c r="S8" s="102">
        <v>66.7</v>
      </c>
      <c r="T8" s="101">
        <v>1922</v>
      </c>
      <c r="U8" s="99">
        <v>1282</v>
      </c>
      <c r="V8" s="100">
        <v>66.7</v>
      </c>
      <c r="W8" s="98">
        <v>1836</v>
      </c>
      <c r="X8" s="99">
        <v>1225</v>
      </c>
      <c r="Y8" s="100">
        <v>66.7</v>
      </c>
      <c r="Z8" s="98">
        <v>1724</v>
      </c>
      <c r="AA8" s="99">
        <v>1150</v>
      </c>
      <c r="AB8" s="102">
        <v>66.7</v>
      </c>
      <c r="AC8" s="103">
        <f t="shared" ref="AC8:AC19" si="0">U8-R8</f>
        <v>-106</v>
      </c>
      <c r="AD8" s="104">
        <f t="shared" ref="AD8:AD19" si="1">X8-U8</f>
        <v>-57</v>
      </c>
      <c r="AE8" s="105">
        <f t="shared" ref="AE8:AE19" si="2">AA8-X8</f>
        <v>-75</v>
      </c>
      <c r="AF8" s="183"/>
      <c r="AG8" s="88">
        <f>V8-S8</f>
        <v>0</v>
      </c>
      <c r="AH8" s="89">
        <f>Y8-V8</f>
        <v>0</v>
      </c>
      <c r="AI8" s="90">
        <f>AB8-Y8</f>
        <v>0</v>
      </c>
      <c r="AJ8" s="61"/>
      <c r="AK8" s="61"/>
      <c r="AL8" s="61"/>
      <c r="AM8" s="61"/>
      <c r="AN8" s="61"/>
      <c r="AO8" s="61"/>
      <c r="AP8" s="61"/>
      <c r="AQ8" s="61"/>
      <c r="AR8" s="61"/>
      <c r="AS8" s="61"/>
      <c r="AT8" s="61"/>
      <c r="AU8" s="61"/>
      <c r="AV8" s="61"/>
      <c r="AW8" s="61"/>
      <c r="AX8" s="61"/>
      <c r="AY8" s="61"/>
      <c r="AZ8" s="61"/>
      <c r="BA8" s="61"/>
      <c r="BB8" s="61"/>
      <c r="BC8" s="61"/>
      <c r="BD8" s="61"/>
      <c r="BE8" s="61"/>
      <c r="BF8" s="61"/>
      <c r="BG8" s="61"/>
      <c r="BH8" s="61"/>
      <c r="BI8" s="61"/>
      <c r="BJ8" s="61"/>
      <c r="BK8" s="61"/>
      <c r="BL8" s="61"/>
      <c r="BM8" s="61"/>
      <c r="BN8" s="61"/>
      <c r="BO8" s="61"/>
      <c r="BP8" s="61"/>
      <c r="BQ8" s="61"/>
      <c r="BR8" s="61"/>
      <c r="BS8" s="61"/>
      <c r="BT8" s="61"/>
      <c r="BU8" s="61"/>
      <c r="BV8" s="61"/>
      <c r="BW8" s="61"/>
      <c r="BX8" s="61"/>
      <c r="BY8" s="61"/>
      <c r="BZ8" s="61"/>
      <c r="CA8" s="61"/>
      <c r="CB8" s="61"/>
      <c r="CC8" s="61"/>
      <c r="CD8" s="61"/>
      <c r="CE8" s="61"/>
      <c r="CF8" s="61"/>
      <c r="CG8" s="61"/>
      <c r="CH8" s="61"/>
      <c r="CI8" s="61"/>
      <c r="CJ8" s="61"/>
      <c r="CK8" s="61"/>
      <c r="CL8" s="61"/>
      <c r="CM8" s="61"/>
      <c r="CN8" s="61"/>
      <c r="CO8" s="61"/>
      <c r="CP8" s="61"/>
      <c r="CQ8" s="61"/>
      <c r="CR8" s="61"/>
      <c r="CS8" s="61"/>
      <c r="CT8" s="61"/>
      <c r="CU8" s="61"/>
      <c r="CV8" s="61"/>
    </row>
    <row r="9" spans="1:100" ht="20.100000000000001" customHeight="1" x14ac:dyDescent="0.25">
      <c r="A9" s="106" t="s">
        <v>45</v>
      </c>
      <c r="B9" s="107" t="s">
        <v>7</v>
      </c>
      <c r="C9" s="143" t="s">
        <v>28</v>
      </c>
      <c r="D9" s="108" t="s">
        <v>5</v>
      </c>
      <c r="E9" s="165"/>
      <c r="F9" s="169">
        <v>1482</v>
      </c>
      <c r="G9" s="109">
        <v>104.07</v>
      </c>
      <c r="H9" s="165"/>
      <c r="I9" s="169">
        <v>1528</v>
      </c>
      <c r="J9" s="46">
        <v>103.31</v>
      </c>
      <c r="K9" s="47"/>
      <c r="L9" s="169">
        <v>1485</v>
      </c>
      <c r="M9" s="46">
        <v>102.7</v>
      </c>
      <c r="N9" s="165"/>
      <c r="O9" s="169">
        <v>1433</v>
      </c>
      <c r="P9" s="111">
        <v>102.65</v>
      </c>
      <c r="Q9" s="165"/>
      <c r="R9" s="169">
        <v>1365</v>
      </c>
      <c r="S9" s="48">
        <v>101.04</v>
      </c>
      <c r="T9" s="47"/>
      <c r="U9" s="169">
        <v>1426</v>
      </c>
      <c r="V9" s="111">
        <v>102.71</v>
      </c>
      <c r="W9" s="165"/>
      <c r="X9" s="169">
        <v>1317</v>
      </c>
      <c r="Y9" s="111">
        <v>102.71</v>
      </c>
      <c r="Z9" s="165"/>
      <c r="AA9" s="169">
        <v>1258</v>
      </c>
      <c r="AB9" s="48">
        <v>102.71</v>
      </c>
      <c r="AC9" s="49">
        <f t="shared" si="0"/>
        <v>61</v>
      </c>
      <c r="AD9" s="60">
        <f t="shared" si="1"/>
        <v>-109</v>
      </c>
      <c r="AE9" s="71">
        <f t="shared" si="2"/>
        <v>-59</v>
      </c>
      <c r="AF9" s="182" t="s">
        <v>20</v>
      </c>
      <c r="AG9" s="85">
        <f>V9-S9</f>
        <v>1.6699999999999875</v>
      </c>
      <c r="AH9" s="86">
        <f>Y9-V9</f>
        <v>0</v>
      </c>
      <c r="AI9" s="87">
        <f>AB9-Y9</f>
        <v>0</v>
      </c>
      <c r="AJ9" s="61"/>
      <c r="AK9" s="61"/>
      <c r="AL9" s="61"/>
      <c r="AM9" s="61"/>
      <c r="AN9" s="61"/>
      <c r="AO9" s="61"/>
      <c r="AP9" s="61"/>
      <c r="AQ9" s="61"/>
      <c r="AR9" s="61"/>
      <c r="AS9" s="61"/>
      <c r="AT9" s="61"/>
      <c r="AU9" s="61"/>
      <c r="AV9" s="61"/>
      <c r="AW9" s="61"/>
      <c r="AX9" s="61"/>
      <c r="AY9" s="61"/>
      <c r="AZ9" s="61"/>
      <c r="BA9" s="61"/>
      <c r="BB9" s="61"/>
      <c r="BC9" s="61"/>
      <c r="BD9" s="61"/>
      <c r="BE9" s="61"/>
      <c r="BF9" s="61"/>
      <c r="BG9" s="61"/>
      <c r="BH9" s="61"/>
      <c r="BI9" s="61"/>
      <c r="BJ9" s="61"/>
      <c r="BK9" s="61"/>
      <c r="BL9" s="61"/>
      <c r="BM9" s="61"/>
      <c r="BN9" s="61"/>
      <c r="BO9" s="61"/>
      <c r="BP9" s="61"/>
      <c r="BQ9" s="61"/>
      <c r="BR9" s="61"/>
      <c r="BS9" s="61"/>
      <c r="BT9" s="61"/>
      <c r="BU9" s="61"/>
      <c r="BV9" s="61"/>
      <c r="BW9" s="61"/>
      <c r="BX9" s="61"/>
      <c r="BY9" s="61"/>
      <c r="BZ9" s="61"/>
      <c r="CA9" s="61"/>
      <c r="CB9" s="61"/>
      <c r="CC9" s="61"/>
      <c r="CD9" s="61"/>
      <c r="CE9" s="61"/>
      <c r="CF9" s="61"/>
      <c r="CG9" s="61"/>
      <c r="CH9" s="61"/>
      <c r="CI9" s="61"/>
      <c r="CJ9" s="61"/>
      <c r="CK9" s="61"/>
      <c r="CL9" s="61"/>
      <c r="CM9" s="61"/>
      <c r="CN9" s="61"/>
      <c r="CO9" s="61"/>
      <c r="CP9" s="61"/>
      <c r="CQ9" s="61"/>
      <c r="CR9" s="61"/>
      <c r="CS9" s="61"/>
      <c r="CT9" s="61"/>
      <c r="CU9" s="61"/>
      <c r="CV9" s="61"/>
    </row>
    <row r="10" spans="1:100" ht="20.100000000000001" customHeight="1" x14ac:dyDescent="0.25">
      <c r="A10" s="106" t="s">
        <v>45</v>
      </c>
      <c r="B10" s="107" t="s">
        <v>8</v>
      </c>
      <c r="C10" s="82" t="s">
        <v>37</v>
      </c>
      <c r="D10" s="92" t="s">
        <v>5</v>
      </c>
      <c r="E10" s="98"/>
      <c r="F10" s="99">
        <v>1611</v>
      </c>
      <c r="G10" s="112">
        <v>101.77</v>
      </c>
      <c r="H10" s="98"/>
      <c r="I10" s="99">
        <v>1523</v>
      </c>
      <c r="J10" s="113">
        <v>102.77</v>
      </c>
      <c r="K10" s="101"/>
      <c r="L10" s="99">
        <v>1552</v>
      </c>
      <c r="M10" s="113">
        <v>101.57</v>
      </c>
      <c r="N10" s="98"/>
      <c r="O10" s="99">
        <v>1518</v>
      </c>
      <c r="P10" s="114">
        <v>102.22</v>
      </c>
      <c r="Q10" s="98"/>
      <c r="R10" s="99">
        <v>1437</v>
      </c>
      <c r="S10" s="115">
        <v>100.28</v>
      </c>
      <c r="T10" s="101"/>
      <c r="U10" s="99">
        <v>1391</v>
      </c>
      <c r="V10" s="114">
        <v>101.94</v>
      </c>
      <c r="W10" s="98"/>
      <c r="X10" s="99">
        <v>1454</v>
      </c>
      <c r="Y10" s="114">
        <v>101.94</v>
      </c>
      <c r="Z10" s="98"/>
      <c r="AA10" s="99">
        <v>1343</v>
      </c>
      <c r="AB10" s="115">
        <v>101.94</v>
      </c>
      <c r="AC10" s="103">
        <f t="shared" si="0"/>
        <v>-46</v>
      </c>
      <c r="AD10" s="104">
        <f t="shared" si="1"/>
        <v>63</v>
      </c>
      <c r="AE10" s="105">
        <f t="shared" si="2"/>
        <v>-111</v>
      </c>
      <c r="AF10" s="183"/>
      <c r="AG10" s="88">
        <f t="shared" ref="AG10:AG12" si="3">V10-S10</f>
        <v>1.6599999999999966</v>
      </c>
      <c r="AH10" s="89">
        <f t="shared" ref="AH10:AH12" si="4">Y10-V10</f>
        <v>0</v>
      </c>
      <c r="AI10" s="90">
        <f t="shared" ref="AI10:AI12" si="5">AB10-Y10</f>
        <v>0</v>
      </c>
      <c r="AJ10" s="61"/>
      <c r="AK10" s="61"/>
      <c r="AL10" s="61"/>
      <c r="AM10" s="61"/>
      <c r="AN10" s="61"/>
      <c r="AO10" s="61"/>
      <c r="AP10" s="61"/>
      <c r="AQ10" s="61"/>
      <c r="AR10" s="61"/>
      <c r="AS10" s="61"/>
      <c r="AT10" s="61"/>
      <c r="AU10" s="61"/>
      <c r="AV10" s="61"/>
      <c r="AW10" s="61"/>
      <c r="AX10" s="61"/>
      <c r="AY10" s="61"/>
      <c r="AZ10" s="61"/>
      <c r="BA10" s="61"/>
      <c r="BB10" s="61"/>
      <c r="BC10" s="61"/>
      <c r="BD10" s="61"/>
      <c r="BE10" s="61"/>
      <c r="BF10" s="61"/>
      <c r="BG10" s="61"/>
      <c r="BH10" s="61"/>
      <c r="BI10" s="61"/>
      <c r="BJ10" s="61"/>
      <c r="BK10" s="61"/>
      <c r="BL10" s="61"/>
      <c r="BM10" s="61"/>
      <c r="BN10" s="61"/>
      <c r="BO10" s="61"/>
      <c r="BP10" s="61"/>
      <c r="BQ10" s="61"/>
      <c r="BR10" s="61"/>
      <c r="BS10" s="61"/>
      <c r="BT10" s="61"/>
      <c r="BU10" s="61"/>
      <c r="BV10" s="61"/>
      <c r="BW10" s="61"/>
      <c r="BX10" s="61"/>
      <c r="BY10" s="61"/>
      <c r="BZ10" s="61"/>
      <c r="CA10" s="61"/>
      <c r="CB10" s="61"/>
      <c r="CC10" s="61"/>
      <c r="CD10" s="61"/>
      <c r="CE10" s="61"/>
      <c r="CF10" s="61"/>
      <c r="CG10" s="61"/>
      <c r="CH10" s="61"/>
      <c r="CI10" s="61"/>
      <c r="CJ10" s="61"/>
      <c r="CK10" s="61"/>
      <c r="CL10" s="61"/>
      <c r="CM10" s="61"/>
      <c r="CN10" s="61"/>
      <c r="CO10" s="61"/>
      <c r="CP10" s="61"/>
      <c r="CQ10" s="61"/>
      <c r="CR10" s="61"/>
      <c r="CS10" s="61"/>
      <c r="CT10" s="61"/>
      <c r="CU10" s="61"/>
      <c r="CV10" s="61"/>
    </row>
    <row r="11" spans="1:100" ht="20.100000000000001" customHeight="1" x14ac:dyDescent="0.25">
      <c r="A11" s="106"/>
      <c r="B11" s="107"/>
      <c r="C11" s="116" t="s">
        <v>31</v>
      </c>
      <c r="D11" s="117"/>
      <c r="E11" s="118"/>
      <c r="F11" s="119">
        <f>SUM(F7:F10)</f>
        <v>5077</v>
      </c>
      <c r="G11" s="120"/>
      <c r="H11" s="118"/>
      <c r="I11" s="119">
        <f>SUM(I7:I10)</f>
        <v>4983</v>
      </c>
      <c r="J11" s="120"/>
      <c r="K11" s="122"/>
      <c r="L11" s="119">
        <f>SUM(L7:L10)</f>
        <v>4946</v>
      </c>
      <c r="M11" s="120"/>
      <c r="N11" s="118"/>
      <c r="O11" s="119">
        <f>SUM(O7:O10)</f>
        <v>4821</v>
      </c>
      <c r="P11" s="123"/>
      <c r="Q11" s="118"/>
      <c r="R11" s="119">
        <f>SUM(R7:R10)</f>
        <v>4646</v>
      </c>
      <c r="S11" s="124"/>
      <c r="T11" s="122"/>
      <c r="U11" s="119">
        <f>SUM(U7:U10)</f>
        <v>4535</v>
      </c>
      <c r="V11" s="123"/>
      <c r="W11" s="118"/>
      <c r="X11" s="119">
        <f>SUM(X7:X10)</f>
        <v>4405</v>
      </c>
      <c r="Y11" s="123"/>
      <c r="Z11" s="118"/>
      <c r="AA11" s="119">
        <f>SUM(AA7:AA10)</f>
        <v>4159</v>
      </c>
      <c r="AB11" s="124"/>
      <c r="AC11" s="125">
        <f t="shared" si="0"/>
        <v>-111</v>
      </c>
      <c r="AD11" s="126">
        <f t="shared" si="1"/>
        <v>-130</v>
      </c>
      <c r="AE11" s="127">
        <f t="shared" si="2"/>
        <v>-246</v>
      </c>
      <c r="AF11" s="81"/>
      <c r="AG11" s="91"/>
      <c r="AH11" s="91"/>
      <c r="AI11" s="91"/>
      <c r="AJ11" s="61"/>
      <c r="AK11" s="61"/>
      <c r="AL11" s="61"/>
      <c r="AM11" s="61"/>
      <c r="AN11" s="61"/>
      <c r="AO11" s="61"/>
      <c r="AP11" s="61"/>
      <c r="AQ11" s="61"/>
      <c r="AR11" s="61"/>
      <c r="AS11" s="61"/>
      <c r="AT11" s="61"/>
      <c r="AU11" s="61"/>
      <c r="AV11" s="61"/>
      <c r="AW11" s="61"/>
      <c r="AX11" s="61"/>
      <c r="AY11" s="61"/>
      <c r="AZ11" s="61"/>
      <c r="BA11" s="61"/>
      <c r="BB11" s="61"/>
      <c r="BC11" s="61"/>
      <c r="BD11" s="61"/>
      <c r="BE11" s="61"/>
      <c r="BF11" s="61"/>
      <c r="BG11" s="61"/>
      <c r="BH11" s="61"/>
      <c r="BI11" s="61"/>
      <c r="BJ11" s="61"/>
      <c r="BK11" s="61"/>
      <c r="BL11" s="61"/>
      <c r="BM11" s="61"/>
      <c r="BN11" s="61"/>
      <c r="BO11" s="61"/>
      <c r="BP11" s="61"/>
      <c r="BQ11" s="61"/>
      <c r="BR11" s="61"/>
      <c r="BS11" s="61"/>
      <c r="BT11" s="61"/>
      <c r="BU11" s="61"/>
      <c r="BV11" s="61"/>
      <c r="BW11" s="61"/>
      <c r="BX11" s="61"/>
      <c r="BY11" s="61"/>
      <c r="BZ11" s="61"/>
      <c r="CA11" s="61"/>
      <c r="CB11" s="61"/>
      <c r="CC11" s="61"/>
      <c r="CD11" s="61"/>
      <c r="CE11" s="61"/>
      <c r="CF11" s="61"/>
      <c r="CG11" s="61"/>
      <c r="CH11" s="61"/>
      <c r="CI11" s="61"/>
      <c r="CJ11" s="61"/>
      <c r="CK11" s="61"/>
      <c r="CL11" s="61"/>
      <c r="CM11" s="61"/>
      <c r="CN11" s="61"/>
      <c r="CO11" s="61"/>
      <c r="CP11" s="61"/>
      <c r="CQ11" s="61"/>
      <c r="CR11" s="61"/>
      <c r="CS11" s="61"/>
      <c r="CT11" s="61"/>
      <c r="CU11" s="61"/>
      <c r="CV11" s="61"/>
    </row>
    <row r="12" spans="1:100" ht="20.100000000000001" customHeight="1" x14ac:dyDescent="0.25">
      <c r="A12" s="106" t="s">
        <v>45</v>
      </c>
      <c r="B12" s="107" t="s">
        <v>9</v>
      </c>
      <c r="C12" s="128" t="s">
        <v>36</v>
      </c>
      <c r="D12" s="129" t="s">
        <v>5</v>
      </c>
      <c r="E12" s="130"/>
      <c r="F12" s="131">
        <v>1620</v>
      </c>
      <c r="G12" s="133">
        <v>102.14</v>
      </c>
      <c r="H12" s="130"/>
      <c r="I12" s="131">
        <v>1629</v>
      </c>
      <c r="J12" s="134">
        <v>101.12</v>
      </c>
      <c r="K12" s="135"/>
      <c r="L12" s="131">
        <v>1545</v>
      </c>
      <c r="M12" s="134">
        <v>101.44</v>
      </c>
      <c r="N12" s="130"/>
      <c r="O12" s="131">
        <v>1575</v>
      </c>
      <c r="P12" s="136">
        <v>101.48</v>
      </c>
      <c r="Q12" s="130"/>
      <c r="R12" s="131">
        <v>1522</v>
      </c>
      <c r="S12" s="137">
        <v>100.26</v>
      </c>
      <c r="T12" s="135"/>
      <c r="U12" s="131">
        <v>1449</v>
      </c>
      <c r="V12" s="136">
        <v>100.84</v>
      </c>
      <c r="W12" s="130"/>
      <c r="X12" s="131">
        <v>1403</v>
      </c>
      <c r="Y12" s="136">
        <v>100.84</v>
      </c>
      <c r="Z12" s="130"/>
      <c r="AA12" s="131">
        <v>1466</v>
      </c>
      <c r="AB12" s="137">
        <v>100.84</v>
      </c>
      <c r="AC12" s="138">
        <f t="shared" si="0"/>
        <v>-73</v>
      </c>
      <c r="AD12" s="139">
        <f t="shared" si="1"/>
        <v>-46</v>
      </c>
      <c r="AE12" s="140">
        <f t="shared" si="2"/>
        <v>63</v>
      </c>
      <c r="AF12" s="183" t="s">
        <v>20</v>
      </c>
      <c r="AG12" s="85">
        <f t="shared" si="3"/>
        <v>0.57999999999999829</v>
      </c>
      <c r="AH12" s="86">
        <f t="shared" si="4"/>
        <v>0</v>
      </c>
      <c r="AI12" s="87">
        <f t="shared" si="5"/>
        <v>0</v>
      </c>
      <c r="AJ12" s="61"/>
      <c r="AK12" s="61"/>
      <c r="AL12" s="61"/>
      <c r="AM12" s="61"/>
      <c r="AN12" s="61"/>
      <c r="AO12" s="61"/>
      <c r="AP12" s="61"/>
      <c r="AQ12" s="61"/>
      <c r="AR12" s="61"/>
      <c r="AS12" s="61"/>
      <c r="AT12" s="61"/>
      <c r="AU12" s="61"/>
      <c r="AV12" s="61"/>
      <c r="AW12" s="61"/>
      <c r="AX12" s="61"/>
      <c r="AY12" s="61"/>
      <c r="AZ12" s="61"/>
      <c r="BA12" s="61"/>
      <c r="BB12" s="61"/>
      <c r="BC12" s="61"/>
      <c r="BD12" s="61"/>
      <c r="BE12" s="61"/>
      <c r="BF12" s="61"/>
      <c r="BG12" s="61"/>
      <c r="BH12" s="61"/>
      <c r="BI12" s="61"/>
      <c r="BJ12" s="61"/>
      <c r="BK12" s="61"/>
      <c r="BL12" s="61"/>
      <c r="BM12" s="61"/>
      <c r="BN12" s="61"/>
      <c r="BO12" s="61"/>
      <c r="BP12" s="61"/>
      <c r="BQ12" s="61"/>
      <c r="BR12" s="61"/>
      <c r="BS12" s="61"/>
      <c r="BT12" s="61"/>
      <c r="BU12" s="61"/>
      <c r="BV12" s="61"/>
      <c r="BW12" s="61"/>
      <c r="BX12" s="61"/>
      <c r="BY12" s="61"/>
      <c r="BZ12" s="61"/>
      <c r="CA12" s="61"/>
      <c r="CB12" s="61"/>
      <c r="CC12" s="61"/>
      <c r="CD12" s="61"/>
      <c r="CE12" s="61"/>
      <c r="CF12" s="61"/>
      <c r="CG12" s="61"/>
      <c r="CH12" s="61"/>
      <c r="CI12" s="61"/>
      <c r="CJ12" s="61"/>
      <c r="CK12" s="61"/>
      <c r="CL12" s="61"/>
      <c r="CM12" s="61"/>
      <c r="CN12" s="61"/>
      <c r="CO12" s="61"/>
      <c r="CP12" s="61"/>
      <c r="CQ12" s="61"/>
      <c r="CR12" s="61"/>
      <c r="CS12" s="61"/>
      <c r="CT12" s="61"/>
      <c r="CU12" s="61"/>
      <c r="CV12" s="61"/>
    </row>
    <row r="13" spans="1:100" ht="20.100000000000001" customHeight="1" x14ac:dyDescent="0.25">
      <c r="A13" s="106" t="s">
        <v>45</v>
      </c>
      <c r="B13" s="107" t="s">
        <v>10</v>
      </c>
      <c r="C13" s="128" t="s">
        <v>32</v>
      </c>
      <c r="D13" s="129" t="s">
        <v>5</v>
      </c>
      <c r="E13" s="130"/>
      <c r="F13" s="131">
        <v>1679</v>
      </c>
      <c r="G13" s="133">
        <v>98.88</v>
      </c>
      <c r="H13" s="130"/>
      <c r="I13" s="131">
        <v>1622</v>
      </c>
      <c r="J13" s="134">
        <v>100.12</v>
      </c>
      <c r="K13" s="135"/>
      <c r="L13" s="131">
        <v>1639</v>
      </c>
      <c r="M13" s="134">
        <v>100.61</v>
      </c>
      <c r="N13" s="130"/>
      <c r="O13" s="131">
        <v>1551</v>
      </c>
      <c r="P13" s="136">
        <v>100.39</v>
      </c>
      <c r="Q13" s="130"/>
      <c r="R13" s="131">
        <v>1555</v>
      </c>
      <c r="S13" s="137">
        <v>98.73</v>
      </c>
      <c r="T13" s="135"/>
      <c r="U13" s="131">
        <v>1511</v>
      </c>
      <c r="V13" s="136">
        <v>99.31</v>
      </c>
      <c r="W13" s="130"/>
      <c r="X13" s="131">
        <v>1439</v>
      </c>
      <c r="Y13" s="136">
        <v>99.31</v>
      </c>
      <c r="Z13" s="130"/>
      <c r="AA13" s="131">
        <v>1393</v>
      </c>
      <c r="AB13" s="137">
        <v>99.31</v>
      </c>
      <c r="AC13" s="138">
        <f t="shared" si="0"/>
        <v>-44</v>
      </c>
      <c r="AD13" s="139">
        <f t="shared" si="1"/>
        <v>-72</v>
      </c>
      <c r="AE13" s="140">
        <f t="shared" si="2"/>
        <v>-46</v>
      </c>
      <c r="AF13" s="183"/>
      <c r="AG13" s="93">
        <f>V13-S13</f>
        <v>0.57999999999999829</v>
      </c>
      <c r="AH13" s="91">
        <f>Y13-V13</f>
        <v>0</v>
      </c>
      <c r="AI13" s="94">
        <f>AB13-Y13</f>
        <v>0</v>
      </c>
      <c r="AJ13" s="61"/>
      <c r="AK13" s="61"/>
      <c r="AL13" s="61"/>
      <c r="AM13" s="61"/>
      <c r="AN13" s="61"/>
      <c r="AO13" s="61"/>
      <c r="AP13" s="61"/>
      <c r="AQ13" s="61"/>
      <c r="AR13" s="61"/>
      <c r="AS13" s="61"/>
      <c r="AT13" s="61"/>
      <c r="AU13" s="61"/>
      <c r="AV13" s="61"/>
      <c r="AW13" s="61"/>
      <c r="AX13" s="61"/>
      <c r="AY13" s="61"/>
      <c r="AZ13" s="61"/>
      <c r="BA13" s="61"/>
      <c r="BB13" s="61"/>
      <c r="BC13" s="61"/>
      <c r="BD13" s="61"/>
      <c r="BE13" s="61"/>
      <c r="BF13" s="61"/>
      <c r="BG13" s="61"/>
      <c r="BH13" s="61"/>
      <c r="BI13" s="61"/>
      <c r="BJ13" s="61"/>
      <c r="BK13" s="61"/>
      <c r="BL13" s="61"/>
      <c r="BM13" s="61"/>
      <c r="BN13" s="61"/>
      <c r="BO13" s="61"/>
      <c r="BP13" s="61"/>
      <c r="BQ13" s="61"/>
      <c r="BR13" s="61"/>
      <c r="BS13" s="61"/>
      <c r="BT13" s="61"/>
      <c r="BU13" s="61"/>
      <c r="BV13" s="61"/>
      <c r="BW13" s="61"/>
      <c r="BX13" s="61"/>
      <c r="BY13" s="61"/>
      <c r="BZ13" s="61"/>
      <c r="CA13" s="61"/>
      <c r="CB13" s="61"/>
      <c r="CC13" s="61"/>
      <c r="CD13" s="61"/>
      <c r="CE13" s="61"/>
      <c r="CF13" s="61"/>
      <c r="CG13" s="61"/>
      <c r="CH13" s="61"/>
      <c r="CI13" s="61"/>
      <c r="CJ13" s="61"/>
      <c r="CK13" s="61"/>
      <c r="CL13" s="61"/>
      <c r="CM13" s="61"/>
      <c r="CN13" s="61"/>
      <c r="CO13" s="61"/>
      <c r="CP13" s="61"/>
      <c r="CQ13" s="61"/>
      <c r="CR13" s="61"/>
      <c r="CS13" s="61"/>
      <c r="CT13" s="61"/>
      <c r="CU13" s="61"/>
      <c r="CV13" s="61"/>
    </row>
    <row r="14" spans="1:100" ht="20.100000000000001" customHeight="1" x14ac:dyDescent="0.25">
      <c r="A14" s="106" t="s">
        <v>45</v>
      </c>
      <c r="B14" s="107" t="s">
        <v>11</v>
      </c>
      <c r="C14" s="128" t="s">
        <v>33</v>
      </c>
      <c r="D14" s="129" t="s">
        <v>5</v>
      </c>
      <c r="E14" s="130"/>
      <c r="F14" s="131">
        <v>1688</v>
      </c>
      <c r="G14" s="133">
        <v>98.66</v>
      </c>
      <c r="H14" s="130"/>
      <c r="I14" s="131">
        <v>1671</v>
      </c>
      <c r="J14" s="134">
        <v>99.52</v>
      </c>
      <c r="K14" s="135"/>
      <c r="L14" s="131">
        <v>1629</v>
      </c>
      <c r="M14" s="134">
        <v>100.43</v>
      </c>
      <c r="N14" s="130"/>
      <c r="O14" s="131">
        <v>1604</v>
      </c>
      <c r="P14" s="136">
        <v>97.86</v>
      </c>
      <c r="Q14" s="130"/>
      <c r="R14" s="131">
        <v>1519</v>
      </c>
      <c r="S14" s="137">
        <v>97.94</v>
      </c>
      <c r="T14" s="135"/>
      <c r="U14" s="131">
        <v>1532</v>
      </c>
      <c r="V14" s="136">
        <v>98.52</v>
      </c>
      <c r="W14" s="130"/>
      <c r="X14" s="131">
        <v>1489</v>
      </c>
      <c r="Y14" s="136">
        <v>98.52</v>
      </c>
      <c r="Z14" s="130"/>
      <c r="AA14" s="131">
        <v>1418</v>
      </c>
      <c r="AB14" s="137">
        <v>98.52</v>
      </c>
      <c r="AC14" s="138">
        <f t="shared" si="0"/>
        <v>13</v>
      </c>
      <c r="AD14" s="139">
        <f t="shared" si="1"/>
        <v>-43</v>
      </c>
      <c r="AE14" s="140">
        <f t="shared" si="2"/>
        <v>-71</v>
      </c>
      <c r="AF14" s="183"/>
      <c r="AG14" s="93">
        <f>V14-S14</f>
        <v>0.57999999999999829</v>
      </c>
      <c r="AH14" s="91">
        <f>Y14-V14</f>
        <v>0</v>
      </c>
      <c r="AI14" s="94">
        <f>AB14-Y14</f>
        <v>0</v>
      </c>
      <c r="AJ14" s="61"/>
      <c r="AK14" s="61"/>
      <c r="AL14" s="61"/>
      <c r="AM14" s="61"/>
      <c r="AN14" s="61"/>
      <c r="AO14" s="61"/>
      <c r="AP14" s="61"/>
      <c r="AQ14" s="61"/>
      <c r="AR14" s="61"/>
      <c r="AS14" s="61"/>
      <c r="AT14" s="61"/>
      <c r="AU14" s="61"/>
      <c r="AV14" s="61"/>
      <c r="AW14" s="61"/>
      <c r="AX14" s="61"/>
      <c r="AY14" s="61"/>
      <c r="AZ14" s="61"/>
      <c r="BA14" s="61"/>
      <c r="BB14" s="61"/>
      <c r="BC14" s="61"/>
      <c r="BD14" s="61"/>
      <c r="BE14" s="61"/>
      <c r="BF14" s="61"/>
      <c r="BG14" s="61"/>
      <c r="BH14" s="61"/>
      <c r="BI14" s="61"/>
      <c r="BJ14" s="61"/>
      <c r="BK14" s="61"/>
      <c r="BL14" s="61"/>
      <c r="BM14" s="61"/>
      <c r="BN14" s="61"/>
      <c r="BO14" s="61"/>
      <c r="BP14" s="61"/>
      <c r="BQ14" s="61"/>
      <c r="BR14" s="61"/>
      <c r="BS14" s="61"/>
      <c r="BT14" s="61"/>
      <c r="BU14" s="61"/>
      <c r="BV14" s="61"/>
      <c r="BW14" s="61"/>
      <c r="BX14" s="61"/>
      <c r="BY14" s="61"/>
      <c r="BZ14" s="61"/>
      <c r="CA14" s="61"/>
      <c r="CB14" s="61"/>
      <c r="CC14" s="61"/>
      <c r="CD14" s="61"/>
      <c r="CE14" s="61"/>
      <c r="CF14" s="61"/>
      <c r="CG14" s="61"/>
      <c r="CH14" s="61"/>
      <c r="CI14" s="61"/>
      <c r="CJ14" s="61"/>
      <c r="CK14" s="61"/>
      <c r="CL14" s="61"/>
      <c r="CM14" s="61"/>
      <c r="CN14" s="61"/>
      <c r="CO14" s="61"/>
      <c r="CP14" s="61"/>
      <c r="CQ14" s="61"/>
      <c r="CR14" s="61"/>
      <c r="CS14" s="61"/>
      <c r="CT14" s="61"/>
      <c r="CU14" s="61"/>
      <c r="CV14" s="61"/>
    </row>
    <row r="15" spans="1:100" ht="20.100000000000001" customHeight="1" x14ac:dyDescent="0.25">
      <c r="A15" s="106" t="s">
        <v>45</v>
      </c>
      <c r="B15" s="107" t="s">
        <v>12</v>
      </c>
      <c r="C15" s="128" t="s">
        <v>34</v>
      </c>
      <c r="D15" s="129" t="s">
        <v>5</v>
      </c>
      <c r="E15" s="130"/>
      <c r="F15" s="131">
        <v>1692</v>
      </c>
      <c r="G15" s="133">
        <v>100.83</v>
      </c>
      <c r="H15" s="130"/>
      <c r="I15" s="131">
        <v>1654</v>
      </c>
      <c r="J15" s="134">
        <v>97.99</v>
      </c>
      <c r="K15" s="135"/>
      <c r="L15" s="131">
        <v>1647</v>
      </c>
      <c r="M15" s="134">
        <v>98.56</v>
      </c>
      <c r="N15" s="130"/>
      <c r="O15" s="131">
        <v>1602</v>
      </c>
      <c r="P15" s="136">
        <v>98.34</v>
      </c>
      <c r="Q15" s="130"/>
      <c r="R15" s="131">
        <v>1573</v>
      </c>
      <c r="S15" s="137">
        <v>98.07</v>
      </c>
      <c r="T15" s="135"/>
      <c r="U15" s="131">
        <v>1498</v>
      </c>
      <c r="V15" s="136">
        <v>98.65</v>
      </c>
      <c r="W15" s="130"/>
      <c r="X15" s="131">
        <v>1511</v>
      </c>
      <c r="Y15" s="136">
        <v>98.65</v>
      </c>
      <c r="Z15" s="130"/>
      <c r="AA15" s="131">
        <v>1469</v>
      </c>
      <c r="AB15" s="137">
        <v>98.65</v>
      </c>
      <c r="AC15" s="138">
        <f t="shared" si="0"/>
        <v>-75</v>
      </c>
      <c r="AD15" s="139">
        <f t="shared" si="1"/>
        <v>13</v>
      </c>
      <c r="AE15" s="140">
        <f t="shared" si="2"/>
        <v>-42</v>
      </c>
      <c r="AF15" s="183"/>
      <c r="AG15" s="93">
        <f>V15-S15</f>
        <v>0.58000000000001251</v>
      </c>
      <c r="AH15" s="91">
        <f>Y15-V15</f>
        <v>0</v>
      </c>
      <c r="AI15" s="94">
        <f>AB15-Y15</f>
        <v>0</v>
      </c>
      <c r="AJ15" s="61"/>
      <c r="AK15" s="61"/>
      <c r="AL15" s="61"/>
      <c r="AM15" s="61"/>
      <c r="AN15" s="61"/>
      <c r="AO15" s="61"/>
      <c r="AP15" s="61"/>
      <c r="AQ15" s="61"/>
      <c r="AR15" s="61"/>
      <c r="AS15" s="61"/>
      <c r="AT15" s="61"/>
      <c r="AU15" s="61"/>
      <c r="AV15" s="61"/>
      <c r="AW15" s="61"/>
      <c r="AX15" s="61"/>
      <c r="AY15" s="61"/>
      <c r="AZ15" s="61"/>
      <c r="BA15" s="61"/>
      <c r="BB15" s="61"/>
      <c r="BC15" s="61"/>
      <c r="BD15" s="61"/>
      <c r="BE15" s="61"/>
      <c r="BF15" s="61"/>
      <c r="BG15" s="61"/>
      <c r="BH15" s="61"/>
      <c r="BI15" s="61"/>
      <c r="BJ15" s="61"/>
      <c r="BK15" s="61"/>
      <c r="BL15" s="61"/>
      <c r="BM15" s="61"/>
      <c r="BN15" s="61"/>
      <c r="BO15" s="61"/>
      <c r="BP15" s="61"/>
      <c r="BQ15" s="61"/>
      <c r="BR15" s="61"/>
      <c r="BS15" s="61"/>
      <c r="BT15" s="61"/>
      <c r="BU15" s="61"/>
      <c r="BV15" s="61"/>
      <c r="BW15" s="61"/>
      <c r="BX15" s="61"/>
      <c r="BY15" s="61"/>
      <c r="BZ15" s="61"/>
      <c r="CA15" s="61"/>
      <c r="CB15" s="61"/>
      <c r="CC15" s="61"/>
      <c r="CD15" s="61"/>
      <c r="CE15" s="61"/>
      <c r="CF15" s="61"/>
      <c r="CG15" s="61"/>
      <c r="CH15" s="61"/>
      <c r="CI15" s="61"/>
      <c r="CJ15" s="61"/>
      <c r="CK15" s="61"/>
      <c r="CL15" s="61"/>
      <c r="CM15" s="61"/>
      <c r="CN15" s="61"/>
      <c r="CO15" s="61"/>
      <c r="CP15" s="61"/>
      <c r="CQ15" s="61"/>
      <c r="CR15" s="61"/>
      <c r="CS15" s="61"/>
      <c r="CT15" s="61"/>
      <c r="CU15" s="61"/>
      <c r="CV15" s="61"/>
    </row>
    <row r="16" spans="1:100" ht="20.100000000000001" customHeight="1" x14ac:dyDescent="0.25">
      <c r="A16" s="106" t="s">
        <v>45</v>
      </c>
      <c r="B16" s="107" t="s">
        <v>13</v>
      </c>
      <c r="C16" s="128" t="s">
        <v>35</v>
      </c>
      <c r="D16" s="129" t="s">
        <v>5</v>
      </c>
      <c r="E16" s="130"/>
      <c r="F16" s="131">
        <v>1666</v>
      </c>
      <c r="G16" s="133">
        <v>100.3</v>
      </c>
      <c r="H16" s="130"/>
      <c r="I16" s="131">
        <v>1685</v>
      </c>
      <c r="J16" s="134">
        <v>99.59</v>
      </c>
      <c r="K16" s="135"/>
      <c r="L16" s="131">
        <v>1659</v>
      </c>
      <c r="M16" s="134">
        <v>100.3</v>
      </c>
      <c r="N16" s="130"/>
      <c r="O16" s="131">
        <v>1651</v>
      </c>
      <c r="P16" s="136">
        <v>100.24</v>
      </c>
      <c r="Q16" s="130"/>
      <c r="R16" s="131">
        <v>1602</v>
      </c>
      <c r="S16" s="137">
        <v>100</v>
      </c>
      <c r="T16" s="135"/>
      <c r="U16" s="131">
        <v>1582</v>
      </c>
      <c r="V16" s="136">
        <v>100.58</v>
      </c>
      <c r="W16" s="130"/>
      <c r="X16" s="131">
        <v>1507</v>
      </c>
      <c r="Y16" s="136">
        <v>100.58</v>
      </c>
      <c r="Z16" s="130"/>
      <c r="AA16" s="131">
        <v>1520</v>
      </c>
      <c r="AB16" s="137">
        <v>100.58</v>
      </c>
      <c r="AC16" s="138">
        <f t="shared" si="0"/>
        <v>-20</v>
      </c>
      <c r="AD16" s="139">
        <f t="shared" si="1"/>
        <v>-75</v>
      </c>
      <c r="AE16" s="140">
        <f t="shared" si="2"/>
        <v>13</v>
      </c>
      <c r="AF16" s="184"/>
      <c r="AG16" s="88">
        <f>V16-S16</f>
        <v>0.57999999999999829</v>
      </c>
      <c r="AH16" s="89">
        <f>Y16-V16</f>
        <v>0</v>
      </c>
      <c r="AI16" s="90">
        <f>AB16-Y16</f>
        <v>0</v>
      </c>
      <c r="AJ16" s="61"/>
      <c r="AK16" s="61"/>
      <c r="AL16" s="61"/>
      <c r="AM16" s="61"/>
      <c r="AN16" s="61"/>
      <c r="AO16" s="61"/>
      <c r="AP16" s="61"/>
      <c r="AQ16" s="61"/>
      <c r="AR16" s="61"/>
      <c r="AS16" s="61"/>
      <c r="AT16" s="61"/>
      <c r="AU16" s="61"/>
      <c r="AV16" s="61"/>
      <c r="AW16" s="61"/>
      <c r="AX16" s="61"/>
      <c r="AY16" s="61"/>
      <c r="AZ16" s="61"/>
      <c r="BA16" s="61"/>
      <c r="BB16" s="61"/>
      <c r="BC16" s="61"/>
      <c r="BD16" s="61"/>
      <c r="BE16" s="61"/>
      <c r="BF16" s="61"/>
      <c r="BG16" s="61"/>
      <c r="BH16" s="61"/>
      <c r="BI16" s="61"/>
      <c r="BJ16" s="61"/>
      <c r="BK16" s="61"/>
      <c r="BL16" s="61"/>
      <c r="BM16" s="61"/>
      <c r="BN16" s="61"/>
      <c r="BO16" s="61"/>
      <c r="BP16" s="61"/>
      <c r="BQ16" s="61"/>
      <c r="BR16" s="61"/>
      <c r="BS16" s="61"/>
      <c r="BT16" s="61"/>
      <c r="BU16" s="61"/>
      <c r="BV16" s="61"/>
      <c r="BW16" s="61"/>
      <c r="BX16" s="61"/>
      <c r="BY16" s="61"/>
      <c r="BZ16" s="61"/>
      <c r="CA16" s="61"/>
      <c r="CB16" s="61"/>
      <c r="CC16" s="61"/>
      <c r="CD16" s="61"/>
      <c r="CE16" s="61"/>
      <c r="CF16" s="61"/>
      <c r="CG16" s="61"/>
      <c r="CH16" s="61"/>
      <c r="CI16" s="61"/>
      <c r="CJ16" s="61"/>
      <c r="CK16" s="61"/>
      <c r="CL16" s="61"/>
      <c r="CM16" s="61"/>
      <c r="CN16" s="61"/>
      <c r="CO16" s="61"/>
      <c r="CP16" s="61"/>
      <c r="CQ16" s="61"/>
      <c r="CR16" s="61"/>
      <c r="CS16" s="61"/>
      <c r="CT16" s="61"/>
      <c r="CU16" s="61"/>
      <c r="CV16" s="61"/>
    </row>
    <row r="17" spans="1:100" ht="20.100000000000001" customHeight="1" x14ac:dyDescent="0.25">
      <c r="A17" s="106"/>
      <c r="B17" s="107"/>
      <c r="C17" s="141" t="s">
        <v>25</v>
      </c>
      <c r="D17" s="142"/>
      <c r="E17" s="144"/>
      <c r="F17" s="145">
        <f>SUM(F12:F16)</f>
        <v>8345</v>
      </c>
      <c r="G17" s="146"/>
      <c r="H17" s="144"/>
      <c r="I17" s="145">
        <f>SUM(I12:I16)</f>
        <v>8261</v>
      </c>
      <c r="J17" s="146"/>
      <c r="K17" s="147"/>
      <c r="L17" s="145">
        <f>SUM(L12:L16)</f>
        <v>8119</v>
      </c>
      <c r="M17" s="146"/>
      <c r="N17" s="144"/>
      <c r="O17" s="145">
        <f>SUM(O12:O16)</f>
        <v>7983</v>
      </c>
      <c r="P17" s="148"/>
      <c r="Q17" s="144"/>
      <c r="R17" s="145">
        <f>SUM(R12:R16)</f>
        <v>7771</v>
      </c>
      <c r="S17" s="149"/>
      <c r="T17" s="147"/>
      <c r="U17" s="145">
        <f>SUM(U12:U16)</f>
        <v>7572</v>
      </c>
      <c r="V17" s="148"/>
      <c r="W17" s="144"/>
      <c r="X17" s="145">
        <f>SUM(X12:X16)</f>
        <v>7349</v>
      </c>
      <c r="Y17" s="148"/>
      <c r="Z17" s="144"/>
      <c r="AA17" s="145">
        <f>SUM(AA12:AA16)</f>
        <v>7266</v>
      </c>
      <c r="AB17" s="149"/>
      <c r="AC17" s="150">
        <f t="shared" si="0"/>
        <v>-199</v>
      </c>
      <c r="AD17" s="151">
        <f t="shared" si="1"/>
        <v>-223</v>
      </c>
      <c r="AE17" s="152">
        <f t="shared" si="2"/>
        <v>-83</v>
      </c>
      <c r="AF17" s="81"/>
      <c r="AG17" s="91"/>
      <c r="AH17" s="91"/>
      <c r="AI17" s="91"/>
      <c r="AJ17" s="61"/>
      <c r="AK17" s="61"/>
      <c r="AL17" s="61"/>
      <c r="AM17" s="61"/>
      <c r="AN17" s="61"/>
      <c r="AO17" s="61"/>
      <c r="AP17" s="61"/>
      <c r="AQ17" s="61"/>
      <c r="AR17" s="61"/>
      <c r="AS17" s="61"/>
      <c r="AT17" s="61"/>
      <c r="AU17" s="61"/>
      <c r="AV17" s="61"/>
      <c r="AW17" s="61"/>
      <c r="AX17" s="61"/>
      <c r="AY17" s="61"/>
      <c r="AZ17" s="61"/>
      <c r="BA17" s="61"/>
      <c r="BB17" s="61"/>
      <c r="BC17" s="61"/>
      <c r="BD17" s="61"/>
      <c r="BE17" s="61"/>
      <c r="BF17" s="61"/>
      <c r="BG17" s="61"/>
      <c r="BH17" s="61"/>
      <c r="BI17" s="61"/>
      <c r="BJ17" s="61"/>
      <c r="BK17" s="61"/>
      <c r="BL17" s="61"/>
      <c r="BM17" s="61"/>
      <c r="BN17" s="61"/>
      <c r="BO17" s="61"/>
      <c r="BP17" s="61"/>
      <c r="BQ17" s="61"/>
      <c r="BR17" s="61"/>
      <c r="BS17" s="61"/>
      <c r="BT17" s="61"/>
      <c r="BU17" s="61"/>
      <c r="BV17" s="61"/>
      <c r="BW17" s="61"/>
      <c r="BX17" s="61"/>
      <c r="BY17" s="61"/>
      <c r="BZ17" s="61"/>
      <c r="CA17" s="61"/>
      <c r="CB17" s="61"/>
      <c r="CC17" s="61"/>
      <c r="CD17" s="61"/>
      <c r="CE17" s="61"/>
      <c r="CF17" s="61"/>
      <c r="CG17" s="61"/>
      <c r="CH17" s="61"/>
      <c r="CI17" s="61"/>
      <c r="CJ17" s="61"/>
      <c r="CK17" s="61"/>
      <c r="CL17" s="61"/>
      <c r="CM17" s="61"/>
      <c r="CN17" s="61"/>
      <c r="CO17" s="61"/>
      <c r="CP17" s="61"/>
      <c r="CQ17" s="61"/>
      <c r="CR17" s="61"/>
      <c r="CS17" s="61"/>
      <c r="CT17" s="61"/>
      <c r="CU17" s="61"/>
      <c r="CV17" s="61"/>
    </row>
    <row r="18" spans="1:100" ht="27" customHeight="1" x14ac:dyDescent="0.25">
      <c r="A18" s="153" t="s">
        <v>45</v>
      </c>
      <c r="B18" s="155" t="s">
        <v>14</v>
      </c>
      <c r="C18" s="156" t="s">
        <v>30</v>
      </c>
      <c r="D18" s="157" t="s">
        <v>5</v>
      </c>
      <c r="E18" s="158"/>
      <c r="F18" s="159">
        <v>155</v>
      </c>
      <c r="G18" s="160">
        <v>25</v>
      </c>
      <c r="H18" s="158"/>
      <c r="I18" s="159">
        <v>161</v>
      </c>
      <c r="J18" s="161">
        <v>3.87</v>
      </c>
      <c r="K18" s="162"/>
      <c r="L18" s="159">
        <v>173</v>
      </c>
      <c r="M18" s="161">
        <v>7.45</v>
      </c>
      <c r="N18" s="158"/>
      <c r="O18" s="159">
        <v>175</v>
      </c>
      <c r="P18" s="161">
        <v>1.1599999999999999</v>
      </c>
      <c r="Q18" s="158"/>
      <c r="R18" s="159">
        <v>191</v>
      </c>
      <c r="S18" s="163">
        <v>9.14</v>
      </c>
      <c r="T18" s="162"/>
      <c r="U18" s="159">
        <v>208</v>
      </c>
      <c r="V18" s="161">
        <v>9.14</v>
      </c>
      <c r="W18" s="158"/>
      <c r="X18" s="159">
        <v>227</v>
      </c>
      <c r="Y18" s="161">
        <v>9.14</v>
      </c>
      <c r="Z18" s="158"/>
      <c r="AA18" s="159">
        <v>248</v>
      </c>
      <c r="AB18" s="163">
        <v>9.14</v>
      </c>
      <c r="AC18" s="164">
        <f t="shared" si="0"/>
        <v>17</v>
      </c>
      <c r="AD18" s="166">
        <f t="shared" si="1"/>
        <v>19</v>
      </c>
      <c r="AE18" s="167">
        <f t="shared" si="2"/>
        <v>21</v>
      </c>
      <c r="AF18" s="168" t="s">
        <v>21</v>
      </c>
      <c r="AG18" s="95">
        <f>V18-S18</f>
        <v>0</v>
      </c>
      <c r="AH18" s="96">
        <f>Y18-V18</f>
        <v>0</v>
      </c>
      <c r="AI18" s="97">
        <f>AB18-Y18</f>
        <v>0</v>
      </c>
      <c r="AJ18" s="61"/>
      <c r="AK18" s="61"/>
      <c r="AL18" s="61"/>
      <c r="AM18" s="61"/>
      <c r="AN18" s="61"/>
      <c r="AO18" s="61"/>
      <c r="AP18" s="61"/>
      <c r="AQ18" s="61"/>
      <c r="AR18" s="61"/>
      <c r="AS18" s="61"/>
      <c r="AT18" s="61"/>
      <c r="AU18" s="61"/>
      <c r="AV18" s="61"/>
      <c r="AW18" s="61"/>
      <c r="AX18" s="61"/>
      <c r="AY18" s="61"/>
      <c r="AZ18" s="61"/>
      <c r="BA18" s="61"/>
      <c r="BB18" s="61"/>
      <c r="BC18" s="61"/>
      <c r="BD18" s="61"/>
      <c r="BE18" s="61"/>
      <c r="BF18" s="61"/>
      <c r="BG18" s="61"/>
      <c r="BH18" s="61"/>
      <c r="BI18" s="61"/>
      <c r="BJ18" s="61"/>
      <c r="BK18" s="61"/>
      <c r="BL18" s="61"/>
      <c r="BM18" s="61"/>
      <c r="BN18" s="61"/>
      <c r="BO18" s="61"/>
      <c r="BP18" s="61"/>
      <c r="BQ18" s="61"/>
      <c r="BR18" s="61"/>
      <c r="BS18" s="61"/>
      <c r="BT18" s="61"/>
      <c r="BU18" s="61"/>
      <c r="BV18" s="61"/>
      <c r="BW18" s="61"/>
      <c r="BX18" s="61"/>
      <c r="BY18" s="61"/>
      <c r="BZ18" s="61"/>
      <c r="CA18" s="61"/>
      <c r="CB18" s="61"/>
      <c r="CC18" s="61"/>
      <c r="CD18" s="61"/>
      <c r="CE18" s="61"/>
      <c r="CF18" s="61"/>
      <c r="CG18" s="61"/>
      <c r="CH18" s="61"/>
      <c r="CI18" s="61"/>
      <c r="CJ18" s="61"/>
      <c r="CK18" s="61"/>
      <c r="CL18" s="61"/>
      <c r="CM18" s="61"/>
      <c r="CN18" s="61"/>
      <c r="CO18" s="61"/>
      <c r="CP18" s="61"/>
      <c r="CQ18" s="61"/>
      <c r="CR18" s="61"/>
      <c r="CS18" s="61"/>
      <c r="CT18" s="61"/>
      <c r="CU18" s="61"/>
      <c r="CV18" s="61"/>
    </row>
    <row r="19" spans="1:100" ht="20.100000000000001" customHeight="1" x14ac:dyDescent="0.25">
      <c r="C19" s="69" t="s">
        <v>29</v>
      </c>
      <c r="D19" s="70"/>
      <c r="E19" s="72"/>
      <c r="F19" s="73">
        <f>F11+F17+F18</f>
        <v>13577</v>
      </c>
      <c r="G19" s="74"/>
      <c r="H19" s="72"/>
      <c r="I19" s="73">
        <f>I11+I17+I18</f>
        <v>13405</v>
      </c>
      <c r="J19" s="74"/>
      <c r="K19" s="75"/>
      <c r="L19" s="73">
        <f>L11+L17+L18</f>
        <v>13238</v>
      </c>
      <c r="M19" s="76"/>
      <c r="N19" s="72"/>
      <c r="O19" s="73">
        <f>O11+O17+O18</f>
        <v>12979</v>
      </c>
      <c r="P19" s="76"/>
      <c r="Q19" s="72"/>
      <c r="R19" s="73">
        <f>R11+R17+R18</f>
        <v>12608</v>
      </c>
      <c r="S19" s="77"/>
      <c r="T19" s="75"/>
      <c r="U19" s="73">
        <f>U11+U17+U18</f>
        <v>12315</v>
      </c>
      <c r="V19" s="76"/>
      <c r="W19" s="72"/>
      <c r="X19" s="73">
        <f>X11+X17+X18</f>
        <v>11981</v>
      </c>
      <c r="Y19" s="76"/>
      <c r="Z19" s="72"/>
      <c r="AA19" s="73">
        <f>AA11+AA17+AA18</f>
        <v>11673</v>
      </c>
      <c r="AB19" s="77"/>
      <c r="AC19" s="78">
        <f t="shared" si="0"/>
        <v>-293</v>
      </c>
      <c r="AD19" s="79">
        <f t="shared" si="1"/>
        <v>-334</v>
      </c>
      <c r="AE19" s="80">
        <f t="shared" si="2"/>
        <v>-308</v>
      </c>
      <c r="AF19" s="81"/>
      <c r="AH19" s="83"/>
    </row>
    <row r="20" spans="1:100" ht="15.75" customHeight="1" x14ac:dyDescent="0.25"/>
    <row r="21" spans="1:100" ht="15" customHeight="1" x14ac:dyDescent="0.25">
      <c r="A21" s="84"/>
      <c r="B21" s="84"/>
      <c r="C21" s="84" t="s">
        <v>50</v>
      </c>
      <c r="D21" s="84"/>
      <c r="E21" s="84"/>
      <c r="F21" s="84"/>
      <c r="G21" s="84"/>
      <c r="H21" s="84"/>
      <c r="I21" s="84"/>
      <c r="J21" s="84"/>
      <c r="K21" s="84"/>
      <c r="L21" s="84"/>
      <c r="M21" s="84"/>
      <c r="N21" s="84"/>
      <c r="O21" s="84"/>
      <c r="P21" s="84"/>
      <c r="Q21" s="84"/>
      <c r="R21" s="84"/>
      <c r="S21" s="84"/>
      <c r="T21" s="84"/>
      <c r="U21" s="84"/>
      <c r="V21" s="84"/>
      <c r="W21" s="84"/>
      <c r="X21" s="84"/>
      <c r="Y21" s="84"/>
      <c r="Z21" s="84"/>
      <c r="AA21" s="84"/>
      <c r="AB21" s="84"/>
    </row>
    <row r="22" spans="1:100" ht="15" customHeight="1" x14ac:dyDescent="0.25">
      <c r="A22" s="84"/>
      <c r="B22" s="84"/>
      <c r="C22" s="84" t="s">
        <v>97</v>
      </c>
      <c r="D22" s="84"/>
      <c r="E22" s="84"/>
      <c r="F22" s="84"/>
      <c r="G22" s="84"/>
      <c r="H22" s="84"/>
      <c r="I22" s="84">
        <v>-94</v>
      </c>
      <c r="J22" s="84"/>
      <c r="K22" s="84"/>
      <c r="L22" s="84">
        <v>-37</v>
      </c>
      <c r="M22" s="84"/>
      <c r="N22" s="84"/>
      <c r="O22" s="84">
        <v>-125</v>
      </c>
      <c r="P22" s="84"/>
      <c r="Q22" s="84"/>
      <c r="R22" s="84">
        <v>-175</v>
      </c>
      <c r="S22" s="84"/>
      <c r="T22" s="84"/>
      <c r="U22" s="84">
        <v>-111</v>
      </c>
      <c r="V22" s="84"/>
      <c r="W22" s="84"/>
      <c r="X22" s="84">
        <v>-130</v>
      </c>
      <c r="Y22" s="84"/>
      <c r="Z22" s="84"/>
      <c r="AA22" s="84">
        <v>-246</v>
      </c>
      <c r="AB22" s="84"/>
    </row>
    <row r="23" spans="1:100" ht="15" customHeight="1" x14ac:dyDescent="0.25">
      <c r="A23" s="84"/>
      <c r="B23" s="84"/>
      <c r="C23" s="84" t="s">
        <v>98</v>
      </c>
      <c r="D23" s="84"/>
      <c r="E23" s="84"/>
      <c r="F23" s="84"/>
      <c r="G23" s="84"/>
      <c r="H23" s="84"/>
      <c r="I23" s="84">
        <v>-84</v>
      </c>
      <c r="J23" s="84"/>
      <c r="K23" s="84"/>
      <c r="L23" s="84">
        <v>-142</v>
      </c>
      <c r="M23" s="84"/>
      <c r="N23" s="84"/>
      <c r="O23" s="84">
        <v>-136</v>
      </c>
      <c r="P23" s="84"/>
      <c r="Q23" s="84"/>
      <c r="R23" s="84">
        <v>-212</v>
      </c>
      <c r="S23" s="84"/>
      <c r="T23" s="84"/>
      <c r="U23" s="84">
        <v>-199</v>
      </c>
      <c r="V23" s="84"/>
      <c r="W23" s="84"/>
      <c r="X23" s="84">
        <v>-223</v>
      </c>
      <c r="Y23" s="84"/>
      <c r="Z23" s="84"/>
      <c r="AA23" s="84">
        <v>-83</v>
      </c>
      <c r="AB23" s="84"/>
    </row>
    <row r="24" spans="1:100" ht="15" customHeight="1" x14ac:dyDescent="0.25">
      <c r="C24" s="61" t="s">
        <v>99</v>
      </c>
      <c r="I24" s="61">
        <v>6</v>
      </c>
      <c r="L24" s="61">
        <v>12</v>
      </c>
      <c r="O24" s="61">
        <v>2</v>
      </c>
      <c r="R24" s="61">
        <v>16</v>
      </c>
      <c r="U24" s="61">
        <v>17</v>
      </c>
      <c r="X24" s="61">
        <v>19</v>
      </c>
      <c r="AA24" s="61">
        <v>21</v>
      </c>
      <c r="AH24" s="84"/>
    </row>
    <row r="25" spans="1:100" ht="15" customHeight="1" x14ac:dyDescent="0.25">
      <c r="A25" s="84"/>
      <c r="B25" s="84"/>
      <c r="C25" s="84" t="s">
        <v>100</v>
      </c>
      <c r="D25" s="84"/>
      <c r="E25" s="84"/>
      <c r="F25" s="84"/>
      <c r="G25" s="84"/>
      <c r="H25" s="84"/>
      <c r="I25" s="84">
        <v>-172</v>
      </c>
      <c r="J25" s="84"/>
      <c r="K25" s="84"/>
      <c r="L25" s="84">
        <v>-167</v>
      </c>
      <c r="M25" s="84"/>
      <c r="N25" s="84"/>
      <c r="O25" s="84">
        <v>-259</v>
      </c>
      <c r="P25" s="84"/>
      <c r="Q25" s="84"/>
      <c r="R25" s="84">
        <v>-371</v>
      </c>
      <c r="S25" s="84"/>
      <c r="T25" s="84"/>
      <c r="U25" s="84">
        <v>-293</v>
      </c>
      <c r="V25" s="84"/>
      <c r="W25" s="84"/>
      <c r="X25" s="84">
        <v>-334</v>
      </c>
      <c r="Y25" s="84"/>
      <c r="Z25" s="84"/>
      <c r="AA25" s="84">
        <v>-308</v>
      </c>
      <c r="AB25" s="84"/>
    </row>
  </sheetData>
  <mergeCells count="9">
    <mergeCell ref="AC5:AC6"/>
    <mergeCell ref="AD5:AD6"/>
    <mergeCell ref="AE5:AE6"/>
    <mergeCell ref="AG5:AG6"/>
    <mergeCell ref="AH5:AH6"/>
    <mergeCell ref="AI5:AI6"/>
    <mergeCell ref="AF7:AF8"/>
    <mergeCell ref="AF9:AF10"/>
    <mergeCell ref="AF12:AF16"/>
  </mergeCells>
  <pageMargins left="0.7" right="0.7" top="0.75" bottom="0.75" header="0.3" footer="0.3"/>
  <pageSetup paperSize="9" orientation="portrait" horizontalDpi="300" verticalDpi="30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CV25"/>
  <sheetViews>
    <sheetView topLeftCell="B1" zoomScaleNormal="100" workbookViewId="0">
      <pane xSplit="3" ySplit="6" topLeftCell="E7" activePane="bottomRight" state="frozen"/>
      <selection activeCell="C4" sqref="C4"/>
      <selection pane="topRight" activeCell="C4" sqref="C4"/>
      <selection pane="bottomLeft" activeCell="C4" sqref="C4"/>
      <selection pane="bottomRight" activeCell="C4" sqref="C4"/>
    </sheetView>
  </sheetViews>
  <sheetFormatPr baseColWidth="10" defaultRowHeight="15" x14ac:dyDescent="0.25"/>
  <cols>
    <col min="1" max="1" width="6.140625" hidden="1" customWidth="1"/>
    <col min="2" max="2" width="21.28515625" hidden="1" customWidth="1"/>
    <col min="3" max="3" width="15.140625" customWidth="1"/>
    <col min="4" max="4" width="14.7109375" hidden="1" customWidth="1"/>
    <col min="5" max="5" width="6.7109375" customWidth="1"/>
    <col min="6" max="6" width="8.7109375" customWidth="1"/>
    <col min="7" max="8" width="6.7109375" customWidth="1"/>
    <col min="9" max="9" width="8.7109375" customWidth="1"/>
    <col min="10" max="11" width="6.7109375" customWidth="1"/>
    <col min="12" max="12" width="8.7109375" customWidth="1"/>
    <col min="13" max="14" width="6.7109375" customWidth="1"/>
    <col min="15" max="15" width="8.7109375" customWidth="1"/>
    <col min="16" max="17" width="6.7109375" customWidth="1"/>
    <col min="18" max="18" width="8.7109375" customWidth="1"/>
    <col min="19" max="20" width="6.7109375" customWidth="1"/>
    <col min="21" max="21" width="8.7109375" customWidth="1"/>
    <col min="22" max="23" width="6.7109375" customWidth="1"/>
    <col min="24" max="24" width="8.7109375" customWidth="1"/>
    <col min="25" max="26" width="6.7109375" customWidth="1"/>
    <col min="27" max="27" width="8.7109375" customWidth="1"/>
    <col min="28" max="28" width="6.7109375" customWidth="1"/>
    <col min="29" max="31" width="11.7109375" customWidth="1"/>
    <col min="32" max="32" width="9.7109375" customWidth="1"/>
    <col min="33" max="35" width="7.7109375" customWidth="1"/>
  </cols>
  <sheetData>
    <row r="1" spans="1:100" ht="15.75" customHeight="1" x14ac:dyDescent="0.25">
      <c r="C1" s="50" t="str">
        <f>CONCATENATE("PREVISIONS des années scolaires ",$U$5," à ",$AA$5," du PREMIER DEGRE réalisées en octobre")</f>
        <v>PREVISIONS des années scolaires 2025-2026 à 2027-2028 du PREMIER DEGRE réalisées en octobre</v>
      </c>
    </row>
    <row r="3" spans="1:100" ht="15.75" customHeight="1" x14ac:dyDescent="0.25">
      <c r="C3" s="50" t="s">
        <v>41</v>
      </c>
      <c r="T3" s="51"/>
      <c r="U3" s="51"/>
      <c r="AC3" s="51"/>
    </row>
    <row r="4" spans="1:100" ht="16.5" customHeight="1" x14ac:dyDescent="0.25">
      <c r="C4" s="50" t="s">
        <v>46</v>
      </c>
      <c r="E4" s="170" t="s">
        <v>48</v>
      </c>
    </row>
    <row r="5" spans="1:100" ht="20.100000000000001" customHeight="1" x14ac:dyDescent="0.25">
      <c r="A5" s="52"/>
      <c r="B5" s="53"/>
      <c r="C5" s="53"/>
      <c r="D5" s="53"/>
      <c r="E5" s="54"/>
      <c r="F5" s="55" t="s">
        <v>86</v>
      </c>
      <c r="G5" s="56"/>
      <c r="H5" s="54"/>
      <c r="I5" s="55" t="s">
        <v>87</v>
      </c>
      <c r="J5" s="56"/>
      <c r="K5" s="55"/>
      <c r="L5" s="55" t="s">
        <v>88</v>
      </c>
      <c r="M5" s="55"/>
      <c r="N5" s="54"/>
      <c r="O5" s="55" t="s">
        <v>89</v>
      </c>
      <c r="P5" s="55"/>
      <c r="Q5" s="54"/>
      <c r="R5" s="55" t="s">
        <v>90</v>
      </c>
      <c r="S5" s="57"/>
      <c r="T5" s="58"/>
      <c r="U5" s="55" t="s">
        <v>91</v>
      </c>
      <c r="V5" s="55"/>
      <c r="W5" s="54"/>
      <c r="X5" s="55" t="s">
        <v>92</v>
      </c>
      <c r="Y5" s="55"/>
      <c r="Z5" s="54"/>
      <c r="AA5" s="55" t="s">
        <v>93</v>
      </c>
      <c r="AB5" s="57"/>
      <c r="AC5" s="185" t="s">
        <v>94</v>
      </c>
      <c r="AD5" s="187" t="s">
        <v>95</v>
      </c>
      <c r="AE5" s="189" t="s">
        <v>96</v>
      </c>
      <c r="AF5" s="59"/>
      <c r="AG5" s="191" t="s">
        <v>22</v>
      </c>
      <c r="AH5" s="178" t="s">
        <v>23</v>
      </c>
      <c r="AI5" s="180" t="s">
        <v>24</v>
      </c>
    </row>
    <row r="6" spans="1:100" ht="20.100000000000001" customHeight="1" x14ac:dyDescent="0.25">
      <c r="A6" s="62" t="s">
        <v>0</v>
      </c>
      <c r="B6" s="62" t="s">
        <v>1</v>
      </c>
      <c r="C6" s="63" t="s">
        <v>2</v>
      </c>
      <c r="D6" s="64" t="s">
        <v>3</v>
      </c>
      <c r="E6" s="65" t="s">
        <v>17</v>
      </c>
      <c r="F6" s="65" t="s">
        <v>15</v>
      </c>
      <c r="G6" s="65" t="s">
        <v>16</v>
      </c>
      <c r="H6" s="65" t="s">
        <v>17</v>
      </c>
      <c r="I6" s="65" t="s">
        <v>15</v>
      </c>
      <c r="J6" s="65" t="s">
        <v>16</v>
      </c>
      <c r="K6" s="66" t="s">
        <v>17</v>
      </c>
      <c r="L6" s="65" t="s">
        <v>15</v>
      </c>
      <c r="M6" s="67" t="s">
        <v>16</v>
      </c>
      <c r="N6" s="65" t="s">
        <v>17</v>
      </c>
      <c r="O6" s="65" t="s">
        <v>15</v>
      </c>
      <c r="P6" s="67" t="s">
        <v>16</v>
      </c>
      <c r="Q6" s="65" t="s">
        <v>17</v>
      </c>
      <c r="R6" s="65" t="s">
        <v>15</v>
      </c>
      <c r="S6" s="68" t="s">
        <v>16</v>
      </c>
      <c r="T6" s="66" t="s">
        <v>17</v>
      </c>
      <c r="U6" s="65" t="s">
        <v>15</v>
      </c>
      <c r="V6" s="67" t="s">
        <v>16</v>
      </c>
      <c r="W6" s="65" t="s">
        <v>17</v>
      </c>
      <c r="X6" s="65" t="s">
        <v>15</v>
      </c>
      <c r="Y6" s="67" t="s">
        <v>16</v>
      </c>
      <c r="Z6" s="65" t="s">
        <v>17</v>
      </c>
      <c r="AA6" s="65" t="s">
        <v>15</v>
      </c>
      <c r="AB6" s="68" t="s">
        <v>16</v>
      </c>
      <c r="AC6" s="186"/>
      <c r="AD6" s="188"/>
      <c r="AE6" s="190"/>
      <c r="AF6" s="110"/>
      <c r="AG6" s="192"/>
      <c r="AH6" s="179"/>
      <c r="AI6" s="181"/>
    </row>
    <row r="7" spans="1:100" ht="20.100000000000001" customHeight="1" x14ac:dyDescent="0.25">
      <c r="A7" s="121" t="s">
        <v>47</v>
      </c>
      <c r="B7" s="132" t="s">
        <v>4</v>
      </c>
      <c r="C7" s="143" t="s">
        <v>26</v>
      </c>
      <c r="D7" s="154" t="s">
        <v>5</v>
      </c>
      <c r="E7" s="165">
        <v>6858</v>
      </c>
      <c r="F7" s="169">
        <v>249</v>
      </c>
      <c r="G7" s="46">
        <v>3.63</v>
      </c>
      <c r="H7" s="165">
        <v>6846</v>
      </c>
      <c r="I7" s="169">
        <v>252</v>
      </c>
      <c r="J7" s="46">
        <v>3.68</v>
      </c>
      <c r="K7" s="47">
        <v>6514</v>
      </c>
      <c r="L7" s="169">
        <v>241</v>
      </c>
      <c r="M7" s="46">
        <v>3.7</v>
      </c>
      <c r="N7" s="165">
        <v>6624</v>
      </c>
      <c r="O7" s="169">
        <v>219</v>
      </c>
      <c r="P7" s="46">
        <v>3.31</v>
      </c>
      <c r="Q7" s="165">
        <v>6317</v>
      </c>
      <c r="R7" s="169">
        <v>207</v>
      </c>
      <c r="S7" s="48">
        <v>3.28</v>
      </c>
      <c r="T7" s="47">
        <v>5752</v>
      </c>
      <c r="U7" s="169">
        <v>189</v>
      </c>
      <c r="V7" s="46">
        <v>3.28</v>
      </c>
      <c r="W7" s="165">
        <v>5395</v>
      </c>
      <c r="X7" s="169">
        <v>177</v>
      </c>
      <c r="Y7" s="46">
        <v>3.28</v>
      </c>
      <c r="Z7" s="165">
        <v>5387</v>
      </c>
      <c r="AA7" s="169">
        <v>177</v>
      </c>
      <c r="AB7" s="48">
        <v>3.28</v>
      </c>
      <c r="AC7" s="49">
        <f>U7-R7</f>
        <v>-18</v>
      </c>
      <c r="AD7" s="60">
        <f>X7-U7</f>
        <v>-12</v>
      </c>
      <c r="AE7" s="71">
        <f>AA7-X7</f>
        <v>0</v>
      </c>
      <c r="AF7" s="182" t="s">
        <v>19</v>
      </c>
      <c r="AG7" s="85">
        <f>V7-S7</f>
        <v>0</v>
      </c>
      <c r="AH7" s="86">
        <f>Y7-V7</f>
        <v>0</v>
      </c>
      <c r="AI7" s="87">
        <f>AB7-Y7</f>
        <v>0</v>
      </c>
      <c r="AJ7" s="61"/>
      <c r="AK7" s="61"/>
      <c r="AL7" s="61"/>
      <c r="AM7" s="61"/>
      <c r="AN7" s="61"/>
      <c r="AO7" s="61"/>
      <c r="AP7" s="61"/>
      <c r="AQ7" s="61"/>
      <c r="AR7" s="61"/>
      <c r="AS7" s="61"/>
      <c r="AT7" s="61"/>
      <c r="AU7" s="61"/>
      <c r="AV7" s="61"/>
      <c r="AW7" s="61"/>
      <c r="AX7" s="61"/>
      <c r="AY7" s="61"/>
      <c r="AZ7" s="61"/>
      <c r="BA7" s="61"/>
      <c r="BB7" s="61"/>
      <c r="BC7" s="61"/>
      <c r="BD7" s="61"/>
      <c r="BE7" s="61"/>
      <c r="BF7" s="61"/>
      <c r="BG7" s="61"/>
      <c r="BH7" s="61"/>
      <c r="BI7" s="61"/>
      <c r="BJ7" s="61"/>
      <c r="BK7" s="61"/>
      <c r="BL7" s="61"/>
      <c r="BM7" s="61"/>
      <c r="BN7" s="61"/>
      <c r="BO7" s="61"/>
      <c r="BP7" s="61"/>
      <c r="BQ7" s="61"/>
      <c r="BR7" s="61"/>
      <c r="BS7" s="61"/>
      <c r="BT7" s="61"/>
      <c r="BU7" s="61"/>
      <c r="BV7" s="61"/>
      <c r="BW7" s="61"/>
      <c r="BX7" s="61"/>
      <c r="BY7" s="61"/>
      <c r="BZ7" s="61"/>
      <c r="CA7" s="61"/>
      <c r="CB7" s="61"/>
      <c r="CC7" s="61"/>
      <c r="CD7" s="61"/>
      <c r="CE7" s="61"/>
      <c r="CF7" s="61"/>
      <c r="CG7" s="61"/>
      <c r="CH7" s="61"/>
      <c r="CI7" s="61"/>
      <c r="CJ7" s="61"/>
      <c r="CK7" s="61"/>
      <c r="CL7" s="61"/>
      <c r="CM7" s="61"/>
      <c r="CN7" s="61"/>
      <c r="CO7" s="61"/>
      <c r="CP7" s="61"/>
      <c r="CQ7" s="61"/>
      <c r="CR7" s="61"/>
      <c r="CS7" s="61"/>
      <c r="CT7" s="61"/>
      <c r="CU7" s="61"/>
      <c r="CV7" s="61"/>
    </row>
    <row r="8" spans="1:100" ht="20.100000000000001" customHeight="1" x14ac:dyDescent="0.25">
      <c r="A8" s="121" t="s">
        <v>47</v>
      </c>
      <c r="B8" s="132" t="s">
        <v>6</v>
      </c>
      <c r="C8" s="82" t="s">
        <v>27</v>
      </c>
      <c r="D8" s="92" t="s">
        <v>5</v>
      </c>
      <c r="E8" s="98">
        <v>6914</v>
      </c>
      <c r="F8" s="99">
        <v>5622</v>
      </c>
      <c r="G8" s="100">
        <v>81.31</v>
      </c>
      <c r="H8" s="98">
        <v>7029</v>
      </c>
      <c r="I8" s="99">
        <v>5670</v>
      </c>
      <c r="J8" s="100">
        <v>80.67</v>
      </c>
      <c r="K8" s="101">
        <v>7016</v>
      </c>
      <c r="L8" s="99">
        <v>5629</v>
      </c>
      <c r="M8" s="100">
        <v>80.23</v>
      </c>
      <c r="N8" s="98">
        <v>6678</v>
      </c>
      <c r="O8" s="99">
        <v>5367</v>
      </c>
      <c r="P8" s="100">
        <v>80.37</v>
      </c>
      <c r="Q8" s="98">
        <v>6786</v>
      </c>
      <c r="R8" s="99">
        <v>5500</v>
      </c>
      <c r="S8" s="102">
        <v>81.05</v>
      </c>
      <c r="T8" s="101">
        <v>6470</v>
      </c>
      <c r="U8" s="99">
        <v>5244</v>
      </c>
      <c r="V8" s="100">
        <v>81.05</v>
      </c>
      <c r="W8" s="98">
        <v>5894</v>
      </c>
      <c r="X8" s="99">
        <v>4777</v>
      </c>
      <c r="Y8" s="100">
        <v>81.05</v>
      </c>
      <c r="Z8" s="98">
        <v>5527</v>
      </c>
      <c r="AA8" s="99">
        <v>4480</v>
      </c>
      <c r="AB8" s="102">
        <v>81.05</v>
      </c>
      <c r="AC8" s="103">
        <f t="shared" ref="AC8:AC19" si="0">U8-R8</f>
        <v>-256</v>
      </c>
      <c r="AD8" s="104">
        <f t="shared" ref="AD8:AD19" si="1">X8-U8</f>
        <v>-467</v>
      </c>
      <c r="AE8" s="105">
        <f t="shared" ref="AE8:AE19" si="2">AA8-X8</f>
        <v>-297</v>
      </c>
      <c r="AF8" s="183"/>
      <c r="AG8" s="88">
        <f>V8-S8</f>
        <v>0</v>
      </c>
      <c r="AH8" s="89">
        <f>Y8-V8</f>
        <v>0</v>
      </c>
      <c r="AI8" s="90">
        <f>AB8-Y8</f>
        <v>0</v>
      </c>
      <c r="AJ8" s="61"/>
      <c r="AK8" s="61"/>
      <c r="AL8" s="61"/>
      <c r="AM8" s="61"/>
      <c r="AN8" s="61"/>
      <c r="AO8" s="61"/>
      <c r="AP8" s="61"/>
      <c r="AQ8" s="61"/>
      <c r="AR8" s="61"/>
      <c r="AS8" s="61"/>
      <c r="AT8" s="61"/>
      <c r="AU8" s="61"/>
      <c r="AV8" s="61"/>
      <c r="AW8" s="61"/>
      <c r="AX8" s="61"/>
      <c r="AY8" s="61"/>
      <c r="AZ8" s="61"/>
      <c r="BA8" s="61"/>
      <c r="BB8" s="61"/>
      <c r="BC8" s="61"/>
      <c r="BD8" s="61"/>
      <c r="BE8" s="61"/>
      <c r="BF8" s="61"/>
      <c r="BG8" s="61"/>
      <c r="BH8" s="61"/>
      <c r="BI8" s="61"/>
      <c r="BJ8" s="61"/>
      <c r="BK8" s="61"/>
      <c r="BL8" s="61"/>
      <c r="BM8" s="61"/>
      <c r="BN8" s="61"/>
      <c r="BO8" s="61"/>
      <c r="BP8" s="61"/>
      <c r="BQ8" s="61"/>
      <c r="BR8" s="61"/>
      <c r="BS8" s="61"/>
      <c r="BT8" s="61"/>
      <c r="BU8" s="61"/>
      <c r="BV8" s="61"/>
      <c r="BW8" s="61"/>
      <c r="BX8" s="61"/>
      <c r="BY8" s="61"/>
      <c r="BZ8" s="61"/>
      <c r="CA8" s="61"/>
      <c r="CB8" s="61"/>
      <c r="CC8" s="61"/>
      <c r="CD8" s="61"/>
      <c r="CE8" s="61"/>
      <c r="CF8" s="61"/>
      <c r="CG8" s="61"/>
      <c r="CH8" s="61"/>
      <c r="CI8" s="61"/>
      <c r="CJ8" s="61"/>
      <c r="CK8" s="61"/>
      <c r="CL8" s="61"/>
      <c r="CM8" s="61"/>
      <c r="CN8" s="61"/>
      <c r="CO8" s="61"/>
      <c r="CP8" s="61"/>
      <c r="CQ8" s="61"/>
      <c r="CR8" s="61"/>
      <c r="CS8" s="61"/>
      <c r="CT8" s="61"/>
      <c r="CU8" s="61"/>
      <c r="CV8" s="61"/>
    </row>
    <row r="9" spans="1:100" ht="20.100000000000001" customHeight="1" x14ac:dyDescent="0.25">
      <c r="A9" s="106" t="s">
        <v>47</v>
      </c>
      <c r="B9" s="107" t="s">
        <v>7</v>
      </c>
      <c r="C9" s="143" t="s">
        <v>28</v>
      </c>
      <c r="D9" s="108" t="s">
        <v>5</v>
      </c>
      <c r="E9" s="165"/>
      <c r="F9" s="169">
        <v>5914</v>
      </c>
      <c r="G9" s="109">
        <v>103.23</v>
      </c>
      <c r="H9" s="165"/>
      <c r="I9" s="169">
        <v>5742</v>
      </c>
      <c r="J9" s="46">
        <v>102.13</v>
      </c>
      <c r="K9" s="47"/>
      <c r="L9" s="169">
        <v>5807</v>
      </c>
      <c r="M9" s="46">
        <v>102.42</v>
      </c>
      <c r="N9" s="165"/>
      <c r="O9" s="169">
        <v>5781</v>
      </c>
      <c r="P9" s="111">
        <v>102.7</v>
      </c>
      <c r="Q9" s="165"/>
      <c r="R9" s="169">
        <v>5543</v>
      </c>
      <c r="S9" s="48">
        <v>103.28</v>
      </c>
      <c r="T9" s="47"/>
      <c r="U9" s="169">
        <v>5654</v>
      </c>
      <c r="V9" s="111">
        <v>102.8</v>
      </c>
      <c r="W9" s="165"/>
      <c r="X9" s="169">
        <v>5391</v>
      </c>
      <c r="Y9" s="111">
        <v>102.8</v>
      </c>
      <c r="Z9" s="165"/>
      <c r="AA9" s="169">
        <v>4911</v>
      </c>
      <c r="AB9" s="48">
        <v>102.8</v>
      </c>
      <c r="AC9" s="49">
        <f t="shared" si="0"/>
        <v>111</v>
      </c>
      <c r="AD9" s="60">
        <f t="shared" si="1"/>
        <v>-263</v>
      </c>
      <c r="AE9" s="71">
        <f t="shared" si="2"/>
        <v>-480</v>
      </c>
      <c r="AF9" s="182" t="s">
        <v>20</v>
      </c>
      <c r="AG9" s="85">
        <f>V9-S9</f>
        <v>-0.48000000000000398</v>
      </c>
      <c r="AH9" s="86">
        <f>Y9-V9</f>
        <v>0</v>
      </c>
      <c r="AI9" s="87">
        <f>AB9-Y9</f>
        <v>0</v>
      </c>
      <c r="AJ9" s="61"/>
      <c r="AK9" s="61"/>
      <c r="AL9" s="61"/>
      <c r="AM9" s="61"/>
      <c r="AN9" s="61"/>
      <c r="AO9" s="61"/>
      <c r="AP9" s="61"/>
      <c r="AQ9" s="61"/>
      <c r="AR9" s="61"/>
      <c r="AS9" s="61"/>
      <c r="AT9" s="61"/>
      <c r="AU9" s="61"/>
      <c r="AV9" s="61"/>
      <c r="AW9" s="61"/>
      <c r="AX9" s="61"/>
      <c r="AY9" s="61"/>
      <c r="AZ9" s="61"/>
      <c r="BA9" s="61"/>
      <c r="BB9" s="61"/>
      <c r="BC9" s="61"/>
      <c r="BD9" s="61"/>
      <c r="BE9" s="61"/>
      <c r="BF9" s="61"/>
      <c r="BG9" s="61"/>
      <c r="BH9" s="61"/>
      <c r="BI9" s="61"/>
      <c r="BJ9" s="61"/>
      <c r="BK9" s="61"/>
      <c r="BL9" s="61"/>
      <c r="BM9" s="61"/>
      <c r="BN9" s="61"/>
      <c r="BO9" s="61"/>
      <c r="BP9" s="61"/>
      <c r="BQ9" s="61"/>
      <c r="BR9" s="61"/>
      <c r="BS9" s="61"/>
      <c r="BT9" s="61"/>
      <c r="BU9" s="61"/>
      <c r="BV9" s="61"/>
      <c r="BW9" s="61"/>
      <c r="BX9" s="61"/>
      <c r="BY9" s="61"/>
      <c r="BZ9" s="61"/>
      <c r="CA9" s="61"/>
      <c r="CB9" s="61"/>
      <c r="CC9" s="61"/>
      <c r="CD9" s="61"/>
      <c r="CE9" s="61"/>
      <c r="CF9" s="61"/>
      <c r="CG9" s="61"/>
      <c r="CH9" s="61"/>
      <c r="CI9" s="61"/>
      <c r="CJ9" s="61"/>
      <c r="CK9" s="61"/>
      <c r="CL9" s="61"/>
      <c r="CM9" s="61"/>
      <c r="CN9" s="61"/>
      <c r="CO9" s="61"/>
      <c r="CP9" s="61"/>
      <c r="CQ9" s="61"/>
      <c r="CR9" s="61"/>
      <c r="CS9" s="61"/>
      <c r="CT9" s="61"/>
      <c r="CU9" s="61"/>
      <c r="CV9" s="61"/>
    </row>
    <row r="10" spans="1:100" ht="20.100000000000001" customHeight="1" x14ac:dyDescent="0.25">
      <c r="A10" s="106" t="s">
        <v>47</v>
      </c>
      <c r="B10" s="107" t="s">
        <v>8</v>
      </c>
      <c r="C10" s="82" t="s">
        <v>37</v>
      </c>
      <c r="D10" s="92" t="s">
        <v>5</v>
      </c>
      <c r="E10" s="98"/>
      <c r="F10" s="99">
        <v>6060</v>
      </c>
      <c r="G10" s="112">
        <v>102.14</v>
      </c>
      <c r="H10" s="98"/>
      <c r="I10" s="99">
        <v>5986</v>
      </c>
      <c r="J10" s="113">
        <v>101.22</v>
      </c>
      <c r="K10" s="101"/>
      <c r="L10" s="99">
        <v>5903</v>
      </c>
      <c r="M10" s="113">
        <v>102.8</v>
      </c>
      <c r="N10" s="98"/>
      <c r="O10" s="99">
        <v>5953</v>
      </c>
      <c r="P10" s="114">
        <v>102.51</v>
      </c>
      <c r="Q10" s="98"/>
      <c r="R10" s="99">
        <v>5893</v>
      </c>
      <c r="S10" s="115">
        <v>101.94</v>
      </c>
      <c r="T10" s="101"/>
      <c r="U10" s="99">
        <v>5677</v>
      </c>
      <c r="V10" s="114">
        <v>102.42</v>
      </c>
      <c r="W10" s="98"/>
      <c r="X10" s="99">
        <v>5791</v>
      </c>
      <c r="Y10" s="114">
        <v>102.42</v>
      </c>
      <c r="Z10" s="98"/>
      <c r="AA10" s="99">
        <v>5521</v>
      </c>
      <c r="AB10" s="115">
        <v>102.42</v>
      </c>
      <c r="AC10" s="103">
        <f t="shared" si="0"/>
        <v>-216</v>
      </c>
      <c r="AD10" s="104">
        <f t="shared" si="1"/>
        <v>114</v>
      </c>
      <c r="AE10" s="105">
        <f t="shared" si="2"/>
        <v>-270</v>
      </c>
      <c r="AF10" s="183"/>
      <c r="AG10" s="88">
        <f t="shared" ref="AG10:AG12" si="3">V10-S10</f>
        <v>0.48000000000000398</v>
      </c>
      <c r="AH10" s="89">
        <f t="shared" ref="AH10:AH12" si="4">Y10-V10</f>
        <v>0</v>
      </c>
      <c r="AI10" s="90">
        <f t="shared" ref="AI10:AI12" si="5">AB10-Y10</f>
        <v>0</v>
      </c>
      <c r="AJ10" s="61"/>
      <c r="AK10" s="61"/>
      <c r="AL10" s="61"/>
      <c r="AM10" s="61"/>
      <c r="AN10" s="61"/>
      <c r="AO10" s="61"/>
      <c r="AP10" s="61"/>
      <c r="AQ10" s="61"/>
      <c r="AR10" s="61"/>
      <c r="AS10" s="61"/>
      <c r="AT10" s="61"/>
      <c r="AU10" s="61"/>
      <c r="AV10" s="61"/>
      <c r="AW10" s="61"/>
      <c r="AX10" s="61"/>
      <c r="AY10" s="61"/>
      <c r="AZ10" s="61"/>
      <c r="BA10" s="61"/>
      <c r="BB10" s="61"/>
      <c r="BC10" s="61"/>
      <c r="BD10" s="61"/>
      <c r="BE10" s="61"/>
      <c r="BF10" s="61"/>
      <c r="BG10" s="61"/>
      <c r="BH10" s="61"/>
      <c r="BI10" s="61"/>
      <c r="BJ10" s="61"/>
      <c r="BK10" s="61"/>
      <c r="BL10" s="61"/>
      <c r="BM10" s="61"/>
      <c r="BN10" s="61"/>
      <c r="BO10" s="61"/>
      <c r="BP10" s="61"/>
      <c r="BQ10" s="61"/>
      <c r="BR10" s="61"/>
      <c r="BS10" s="61"/>
      <c r="BT10" s="61"/>
      <c r="BU10" s="61"/>
      <c r="BV10" s="61"/>
      <c r="BW10" s="61"/>
      <c r="BX10" s="61"/>
      <c r="BY10" s="61"/>
      <c r="BZ10" s="61"/>
      <c r="CA10" s="61"/>
      <c r="CB10" s="61"/>
      <c r="CC10" s="61"/>
      <c r="CD10" s="61"/>
      <c r="CE10" s="61"/>
      <c r="CF10" s="61"/>
      <c r="CG10" s="61"/>
      <c r="CH10" s="61"/>
      <c r="CI10" s="61"/>
      <c r="CJ10" s="61"/>
      <c r="CK10" s="61"/>
      <c r="CL10" s="61"/>
      <c r="CM10" s="61"/>
      <c r="CN10" s="61"/>
      <c r="CO10" s="61"/>
      <c r="CP10" s="61"/>
      <c r="CQ10" s="61"/>
      <c r="CR10" s="61"/>
      <c r="CS10" s="61"/>
      <c r="CT10" s="61"/>
      <c r="CU10" s="61"/>
      <c r="CV10" s="61"/>
    </row>
    <row r="11" spans="1:100" ht="20.100000000000001" customHeight="1" x14ac:dyDescent="0.25">
      <c r="A11" s="106"/>
      <c r="B11" s="107"/>
      <c r="C11" s="116" t="s">
        <v>31</v>
      </c>
      <c r="D11" s="117"/>
      <c r="E11" s="118"/>
      <c r="F11" s="119">
        <f>SUM(F7:F10)</f>
        <v>17845</v>
      </c>
      <c r="G11" s="120"/>
      <c r="H11" s="118"/>
      <c r="I11" s="119">
        <f>SUM(I7:I10)</f>
        <v>17650</v>
      </c>
      <c r="J11" s="120"/>
      <c r="K11" s="122"/>
      <c r="L11" s="119">
        <f>SUM(L7:L10)</f>
        <v>17580</v>
      </c>
      <c r="M11" s="120"/>
      <c r="N11" s="118"/>
      <c r="O11" s="119">
        <f>SUM(O7:O10)</f>
        <v>17320</v>
      </c>
      <c r="P11" s="123"/>
      <c r="Q11" s="118"/>
      <c r="R11" s="119">
        <f>SUM(R7:R10)</f>
        <v>17143</v>
      </c>
      <c r="S11" s="124"/>
      <c r="T11" s="122"/>
      <c r="U11" s="119">
        <f>SUM(U7:U10)</f>
        <v>16764</v>
      </c>
      <c r="V11" s="123"/>
      <c r="W11" s="118"/>
      <c r="X11" s="119">
        <f>SUM(X7:X10)</f>
        <v>16136</v>
      </c>
      <c r="Y11" s="123"/>
      <c r="Z11" s="118"/>
      <c r="AA11" s="119">
        <f>SUM(AA7:AA10)</f>
        <v>15089</v>
      </c>
      <c r="AB11" s="124"/>
      <c r="AC11" s="125">
        <f t="shared" si="0"/>
        <v>-379</v>
      </c>
      <c r="AD11" s="126">
        <f t="shared" si="1"/>
        <v>-628</v>
      </c>
      <c r="AE11" s="127">
        <f t="shared" si="2"/>
        <v>-1047</v>
      </c>
      <c r="AF11" s="81"/>
      <c r="AG11" s="91"/>
      <c r="AH11" s="91"/>
      <c r="AI11" s="91"/>
      <c r="AJ11" s="61"/>
      <c r="AK11" s="61"/>
      <c r="AL11" s="61"/>
      <c r="AM11" s="61"/>
      <c r="AN11" s="61"/>
      <c r="AO11" s="61"/>
      <c r="AP11" s="61"/>
      <c r="AQ11" s="61"/>
      <c r="AR11" s="61"/>
      <c r="AS11" s="61"/>
      <c r="AT11" s="61"/>
      <c r="AU11" s="61"/>
      <c r="AV11" s="61"/>
      <c r="AW11" s="61"/>
      <c r="AX11" s="61"/>
      <c r="AY11" s="61"/>
      <c r="AZ11" s="61"/>
      <c r="BA11" s="61"/>
      <c r="BB11" s="61"/>
      <c r="BC11" s="61"/>
      <c r="BD11" s="61"/>
      <c r="BE11" s="61"/>
      <c r="BF11" s="61"/>
      <c r="BG11" s="61"/>
      <c r="BH11" s="61"/>
      <c r="BI11" s="61"/>
      <c r="BJ11" s="61"/>
      <c r="BK11" s="61"/>
      <c r="BL11" s="61"/>
      <c r="BM11" s="61"/>
      <c r="BN11" s="61"/>
      <c r="BO11" s="61"/>
      <c r="BP11" s="61"/>
      <c r="BQ11" s="61"/>
      <c r="BR11" s="61"/>
      <c r="BS11" s="61"/>
      <c r="BT11" s="61"/>
      <c r="BU11" s="61"/>
      <c r="BV11" s="61"/>
      <c r="BW11" s="61"/>
      <c r="BX11" s="61"/>
      <c r="BY11" s="61"/>
      <c r="BZ11" s="61"/>
      <c r="CA11" s="61"/>
      <c r="CB11" s="61"/>
      <c r="CC11" s="61"/>
      <c r="CD11" s="61"/>
      <c r="CE11" s="61"/>
      <c r="CF11" s="61"/>
      <c r="CG11" s="61"/>
      <c r="CH11" s="61"/>
      <c r="CI11" s="61"/>
      <c r="CJ11" s="61"/>
      <c r="CK11" s="61"/>
      <c r="CL11" s="61"/>
      <c r="CM11" s="61"/>
      <c r="CN11" s="61"/>
      <c r="CO11" s="61"/>
      <c r="CP11" s="61"/>
      <c r="CQ11" s="61"/>
      <c r="CR11" s="61"/>
      <c r="CS11" s="61"/>
      <c r="CT11" s="61"/>
      <c r="CU11" s="61"/>
      <c r="CV11" s="61"/>
    </row>
    <row r="12" spans="1:100" ht="20.100000000000001" customHeight="1" x14ac:dyDescent="0.25">
      <c r="A12" s="106" t="s">
        <v>47</v>
      </c>
      <c r="B12" s="107" t="s">
        <v>9</v>
      </c>
      <c r="C12" s="128" t="s">
        <v>36</v>
      </c>
      <c r="D12" s="129" t="s">
        <v>5</v>
      </c>
      <c r="E12" s="130"/>
      <c r="F12" s="131">
        <v>6344</v>
      </c>
      <c r="G12" s="133">
        <v>100.02</v>
      </c>
      <c r="H12" s="130"/>
      <c r="I12" s="131">
        <v>6061</v>
      </c>
      <c r="J12" s="134">
        <v>100.02</v>
      </c>
      <c r="K12" s="135"/>
      <c r="L12" s="131">
        <v>6028</v>
      </c>
      <c r="M12" s="134">
        <v>100.7</v>
      </c>
      <c r="N12" s="130"/>
      <c r="O12" s="131">
        <v>5917</v>
      </c>
      <c r="P12" s="136">
        <v>100.24</v>
      </c>
      <c r="Q12" s="130"/>
      <c r="R12" s="131">
        <v>6023</v>
      </c>
      <c r="S12" s="137">
        <v>101.18</v>
      </c>
      <c r="T12" s="135"/>
      <c r="U12" s="131">
        <v>5963</v>
      </c>
      <c r="V12" s="136">
        <v>101.18</v>
      </c>
      <c r="W12" s="130"/>
      <c r="X12" s="131">
        <v>5744</v>
      </c>
      <c r="Y12" s="136">
        <v>101.18</v>
      </c>
      <c r="Z12" s="130"/>
      <c r="AA12" s="131">
        <v>5859</v>
      </c>
      <c r="AB12" s="137">
        <v>101.18</v>
      </c>
      <c r="AC12" s="138">
        <f t="shared" si="0"/>
        <v>-60</v>
      </c>
      <c r="AD12" s="139">
        <f t="shared" si="1"/>
        <v>-219</v>
      </c>
      <c r="AE12" s="140">
        <f t="shared" si="2"/>
        <v>115</v>
      </c>
      <c r="AF12" s="183" t="s">
        <v>20</v>
      </c>
      <c r="AG12" s="85">
        <f t="shared" si="3"/>
        <v>0</v>
      </c>
      <c r="AH12" s="86">
        <f t="shared" si="4"/>
        <v>0</v>
      </c>
      <c r="AI12" s="87">
        <f t="shared" si="5"/>
        <v>0</v>
      </c>
      <c r="AJ12" s="61"/>
      <c r="AK12" s="61"/>
      <c r="AL12" s="61"/>
      <c r="AM12" s="61"/>
      <c r="AN12" s="61"/>
      <c r="AO12" s="61"/>
      <c r="AP12" s="61"/>
      <c r="AQ12" s="61"/>
      <c r="AR12" s="61"/>
      <c r="AS12" s="61"/>
      <c r="AT12" s="61"/>
      <c r="AU12" s="61"/>
      <c r="AV12" s="61"/>
      <c r="AW12" s="61"/>
      <c r="AX12" s="61"/>
      <c r="AY12" s="61"/>
      <c r="AZ12" s="61"/>
      <c r="BA12" s="61"/>
      <c r="BB12" s="61"/>
      <c r="BC12" s="61"/>
      <c r="BD12" s="61"/>
      <c r="BE12" s="61"/>
      <c r="BF12" s="61"/>
      <c r="BG12" s="61"/>
      <c r="BH12" s="61"/>
      <c r="BI12" s="61"/>
      <c r="BJ12" s="61"/>
      <c r="BK12" s="61"/>
      <c r="BL12" s="61"/>
      <c r="BM12" s="61"/>
      <c r="BN12" s="61"/>
      <c r="BO12" s="61"/>
      <c r="BP12" s="61"/>
      <c r="BQ12" s="61"/>
      <c r="BR12" s="61"/>
      <c r="BS12" s="61"/>
      <c r="BT12" s="61"/>
      <c r="BU12" s="61"/>
      <c r="BV12" s="61"/>
      <c r="BW12" s="61"/>
      <c r="BX12" s="61"/>
      <c r="BY12" s="61"/>
      <c r="BZ12" s="61"/>
      <c r="CA12" s="61"/>
      <c r="CB12" s="61"/>
      <c r="CC12" s="61"/>
      <c r="CD12" s="61"/>
      <c r="CE12" s="61"/>
      <c r="CF12" s="61"/>
      <c r="CG12" s="61"/>
      <c r="CH12" s="61"/>
      <c r="CI12" s="61"/>
      <c r="CJ12" s="61"/>
      <c r="CK12" s="61"/>
      <c r="CL12" s="61"/>
      <c r="CM12" s="61"/>
      <c r="CN12" s="61"/>
      <c r="CO12" s="61"/>
      <c r="CP12" s="61"/>
      <c r="CQ12" s="61"/>
      <c r="CR12" s="61"/>
      <c r="CS12" s="61"/>
      <c r="CT12" s="61"/>
      <c r="CU12" s="61"/>
      <c r="CV12" s="61"/>
    </row>
    <row r="13" spans="1:100" ht="20.100000000000001" customHeight="1" x14ac:dyDescent="0.25">
      <c r="A13" s="106" t="s">
        <v>47</v>
      </c>
      <c r="B13" s="107" t="s">
        <v>10</v>
      </c>
      <c r="C13" s="128" t="s">
        <v>32</v>
      </c>
      <c r="D13" s="129" t="s">
        <v>5</v>
      </c>
      <c r="E13" s="130"/>
      <c r="F13" s="131">
        <v>6199</v>
      </c>
      <c r="G13" s="133">
        <v>99.17</v>
      </c>
      <c r="H13" s="130"/>
      <c r="I13" s="131">
        <v>6343</v>
      </c>
      <c r="J13" s="134">
        <v>99.98</v>
      </c>
      <c r="K13" s="135"/>
      <c r="L13" s="131">
        <v>6076</v>
      </c>
      <c r="M13" s="134">
        <v>100.25</v>
      </c>
      <c r="N13" s="130"/>
      <c r="O13" s="131">
        <v>5985</v>
      </c>
      <c r="P13" s="136">
        <v>99.29</v>
      </c>
      <c r="Q13" s="130"/>
      <c r="R13" s="131">
        <v>5871</v>
      </c>
      <c r="S13" s="137">
        <v>99.22</v>
      </c>
      <c r="T13" s="135"/>
      <c r="U13" s="131">
        <v>5976</v>
      </c>
      <c r="V13" s="136">
        <v>99.22</v>
      </c>
      <c r="W13" s="130"/>
      <c r="X13" s="131">
        <v>5916</v>
      </c>
      <c r="Y13" s="136">
        <v>99.22</v>
      </c>
      <c r="Z13" s="130"/>
      <c r="AA13" s="131">
        <v>5699</v>
      </c>
      <c r="AB13" s="137">
        <v>99.22</v>
      </c>
      <c r="AC13" s="138">
        <f t="shared" si="0"/>
        <v>105</v>
      </c>
      <c r="AD13" s="139">
        <f t="shared" si="1"/>
        <v>-60</v>
      </c>
      <c r="AE13" s="140">
        <f t="shared" si="2"/>
        <v>-217</v>
      </c>
      <c r="AF13" s="183"/>
      <c r="AG13" s="93">
        <f>V13-S13</f>
        <v>0</v>
      </c>
      <c r="AH13" s="91">
        <f>Y13-V13</f>
        <v>0</v>
      </c>
      <c r="AI13" s="94">
        <f>AB13-Y13</f>
        <v>0</v>
      </c>
      <c r="AJ13" s="61"/>
      <c r="AK13" s="61"/>
      <c r="AL13" s="61"/>
      <c r="AM13" s="61"/>
      <c r="AN13" s="61"/>
      <c r="AO13" s="61"/>
      <c r="AP13" s="61"/>
      <c r="AQ13" s="61"/>
      <c r="AR13" s="61"/>
      <c r="AS13" s="61"/>
      <c r="AT13" s="61"/>
      <c r="AU13" s="61"/>
      <c r="AV13" s="61"/>
      <c r="AW13" s="61"/>
      <c r="AX13" s="61"/>
      <c r="AY13" s="61"/>
      <c r="AZ13" s="61"/>
      <c r="BA13" s="61"/>
      <c r="BB13" s="61"/>
      <c r="BC13" s="61"/>
      <c r="BD13" s="61"/>
      <c r="BE13" s="61"/>
      <c r="BF13" s="61"/>
      <c r="BG13" s="61"/>
      <c r="BH13" s="61"/>
      <c r="BI13" s="61"/>
      <c r="BJ13" s="61"/>
      <c r="BK13" s="61"/>
      <c r="BL13" s="61"/>
      <c r="BM13" s="61"/>
      <c r="BN13" s="61"/>
      <c r="BO13" s="61"/>
      <c r="BP13" s="61"/>
      <c r="BQ13" s="61"/>
      <c r="BR13" s="61"/>
      <c r="BS13" s="61"/>
      <c r="BT13" s="61"/>
      <c r="BU13" s="61"/>
      <c r="BV13" s="61"/>
      <c r="BW13" s="61"/>
      <c r="BX13" s="61"/>
      <c r="BY13" s="61"/>
      <c r="BZ13" s="61"/>
      <c r="CA13" s="61"/>
      <c r="CB13" s="61"/>
      <c r="CC13" s="61"/>
      <c r="CD13" s="61"/>
      <c r="CE13" s="61"/>
      <c r="CF13" s="61"/>
      <c r="CG13" s="61"/>
      <c r="CH13" s="61"/>
      <c r="CI13" s="61"/>
      <c r="CJ13" s="61"/>
      <c r="CK13" s="61"/>
      <c r="CL13" s="61"/>
      <c r="CM13" s="61"/>
      <c r="CN13" s="61"/>
      <c r="CO13" s="61"/>
      <c r="CP13" s="61"/>
      <c r="CQ13" s="61"/>
      <c r="CR13" s="61"/>
      <c r="CS13" s="61"/>
      <c r="CT13" s="61"/>
      <c r="CU13" s="61"/>
      <c r="CV13" s="61"/>
    </row>
    <row r="14" spans="1:100" ht="20.100000000000001" customHeight="1" x14ac:dyDescent="0.25">
      <c r="A14" s="106" t="s">
        <v>47</v>
      </c>
      <c r="B14" s="107" t="s">
        <v>11</v>
      </c>
      <c r="C14" s="128" t="s">
        <v>33</v>
      </c>
      <c r="D14" s="129" t="s">
        <v>5</v>
      </c>
      <c r="E14" s="130"/>
      <c r="F14" s="131">
        <v>6361</v>
      </c>
      <c r="G14" s="133">
        <v>99.81</v>
      </c>
      <c r="H14" s="130"/>
      <c r="I14" s="131">
        <v>6133</v>
      </c>
      <c r="J14" s="134">
        <v>98.94</v>
      </c>
      <c r="K14" s="135"/>
      <c r="L14" s="131">
        <v>6317</v>
      </c>
      <c r="M14" s="134">
        <v>99.59</v>
      </c>
      <c r="N14" s="130"/>
      <c r="O14" s="131">
        <v>6057</v>
      </c>
      <c r="P14" s="136">
        <v>99.69</v>
      </c>
      <c r="Q14" s="130"/>
      <c r="R14" s="131">
        <v>5947</v>
      </c>
      <c r="S14" s="137">
        <v>99.37</v>
      </c>
      <c r="T14" s="135"/>
      <c r="U14" s="131">
        <v>5834</v>
      </c>
      <c r="V14" s="136">
        <v>99.37</v>
      </c>
      <c r="W14" s="130"/>
      <c r="X14" s="131">
        <v>5938</v>
      </c>
      <c r="Y14" s="136">
        <v>99.37</v>
      </c>
      <c r="Z14" s="130"/>
      <c r="AA14" s="131">
        <v>5879</v>
      </c>
      <c r="AB14" s="137">
        <v>99.37</v>
      </c>
      <c r="AC14" s="138">
        <f t="shared" si="0"/>
        <v>-113</v>
      </c>
      <c r="AD14" s="139">
        <f t="shared" si="1"/>
        <v>104</v>
      </c>
      <c r="AE14" s="140">
        <f t="shared" si="2"/>
        <v>-59</v>
      </c>
      <c r="AF14" s="183"/>
      <c r="AG14" s="93">
        <f>V14-S14</f>
        <v>0</v>
      </c>
      <c r="AH14" s="91">
        <f>Y14-V14</f>
        <v>0</v>
      </c>
      <c r="AI14" s="94">
        <f>AB14-Y14</f>
        <v>0</v>
      </c>
      <c r="AJ14" s="61"/>
      <c r="AK14" s="61"/>
      <c r="AL14" s="61"/>
      <c r="AM14" s="61"/>
      <c r="AN14" s="61"/>
      <c r="AO14" s="61"/>
      <c r="AP14" s="61"/>
      <c r="AQ14" s="61"/>
      <c r="AR14" s="61"/>
      <c r="AS14" s="61"/>
      <c r="AT14" s="61"/>
      <c r="AU14" s="61"/>
      <c r="AV14" s="61"/>
      <c r="AW14" s="61"/>
      <c r="AX14" s="61"/>
      <c r="AY14" s="61"/>
      <c r="AZ14" s="61"/>
      <c r="BA14" s="61"/>
      <c r="BB14" s="61"/>
      <c r="BC14" s="61"/>
      <c r="BD14" s="61"/>
      <c r="BE14" s="61"/>
      <c r="BF14" s="61"/>
      <c r="BG14" s="61"/>
      <c r="BH14" s="61"/>
      <c r="BI14" s="61"/>
      <c r="BJ14" s="61"/>
      <c r="BK14" s="61"/>
      <c r="BL14" s="61"/>
      <c r="BM14" s="61"/>
      <c r="BN14" s="61"/>
      <c r="BO14" s="61"/>
      <c r="BP14" s="61"/>
      <c r="BQ14" s="61"/>
      <c r="BR14" s="61"/>
      <c r="BS14" s="61"/>
      <c r="BT14" s="61"/>
      <c r="BU14" s="61"/>
      <c r="BV14" s="61"/>
      <c r="BW14" s="61"/>
      <c r="BX14" s="61"/>
      <c r="BY14" s="61"/>
      <c r="BZ14" s="61"/>
      <c r="CA14" s="61"/>
      <c r="CB14" s="61"/>
      <c r="CC14" s="61"/>
      <c r="CD14" s="61"/>
      <c r="CE14" s="61"/>
      <c r="CF14" s="61"/>
      <c r="CG14" s="61"/>
      <c r="CH14" s="61"/>
      <c r="CI14" s="61"/>
      <c r="CJ14" s="61"/>
      <c r="CK14" s="61"/>
      <c r="CL14" s="61"/>
      <c r="CM14" s="61"/>
      <c r="CN14" s="61"/>
      <c r="CO14" s="61"/>
      <c r="CP14" s="61"/>
      <c r="CQ14" s="61"/>
      <c r="CR14" s="61"/>
      <c r="CS14" s="61"/>
      <c r="CT14" s="61"/>
      <c r="CU14" s="61"/>
      <c r="CV14" s="61"/>
    </row>
    <row r="15" spans="1:100" ht="20.100000000000001" customHeight="1" x14ac:dyDescent="0.25">
      <c r="A15" s="106" t="s">
        <v>47</v>
      </c>
      <c r="B15" s="107" t="s">
        <v>12</v>
      </c>
      <c r="C15" s="128" t="s">
        <v>34</v>
      </c>
      <c r="D15" s="129" t="s">
        <v>5</v>
      </c>
      <c r="E15" s="130"/>
      <c r="F15" s="131">
        <v>6134</v>
      </c>
      <c r="G15" s="133">
        <v>98.86</v>
      </c>
      <c r="H15" s="130"/>
      <c r="I15" s="131">
        <v>6287</v>
      </c>
      <c r="J15" s="134">
        <v>98.84</v>
      </c>
      <c r="K15" s="135"/>
      <c r="L15" s="131">
        <v>6108</v>
      </c>
      <c r="M15" s="134">
        <v>99.59</v>
      </c>
      <c r="N15" s="130"/>
      <c r="O15" s="131">
        <v>6258</v>
      </c>
      <c r="P15" s="136">
        <v>99.07</v>
      </c>
      <c r="Q15" s="130"/>
      <c r="R15" s="131">
        <v>6011</v>
      </c>
      <c r="S15" s="137">
        <v>99.24</v>
      </c>
      <c r="T15" s="135"/>
      <c r="U15" s="131">
        <v>5902</v>
      </c>
      <c r="V15" s="136">
        <v>99.24</v>
      </c>
      <c r="W15" s="130"/>
      <c r="X15" s="131">
        <v>5790</v>
      </c>
      <c r="Y15" s="136">
        <v>99.24</v>
      </c>
      <c r="Z15" s="130"/>
      <c r="AA15" s="131">
        <v>5893</v>
      </c>
      <c r="AB15" s="137">
        <v>99.24</v>
      </c>
      <c r="AC15" s="138">
        <f t="shared" si="0"/>
        <v>-109</v>
      </c>
      <c r="AD15" s="139">
        <f t="shared" si="1"/>
        <v>-112</v>
      </c>
      <c r="AE15" s="140">
        <f t="shared" si="2"/>
        <v>103</v>
      </c>
      <c r="AF15" s="183"/>
      <c r="AG15" s="93">
        <f>V15-S15</f>
        <v>0</v>
      </c>
      <c r="AH15" s="91">
        <f>Y15-V15</f>
        <v>0</v>
      </c>
      <c r="AI15" s="94">
        <f>AB15-Y15</f>
        <v>0</v>
      </c>
      <c r="AJ15" s="61"/>
      <c r="AK15" s="61"/>
      <c r="AL15" s="61"/>
      <c r="AM15" s="61"/>
      <c r="AN15" s="61"/>
      <c r="AO15" s="61"/>
      <c r="AP15" s="61"/>
      <c r="AQ15" s="61"/>
      <c r="AR15" s="61"/>
      <c r="AS15" s="61"/>
      <c r="AT15" s="61"/>
      <c r="AU15" s="61"/>
      <c r="AV15" s="61"/>
      <c r="AW15" s="61"/>
      <c r="AX15" s="61"/>
      <c r="AY15" s="61"/>
      <c r="AZ15" s="61"/>
      <c r="BA15" s="61"/>
      <c r="BB15" s="61"/>
      <c r="BC15" s="61"/>
      <c r="BD15" s="61"/>
      <c r="BE15" s="61"/>
      <c r="BF15" s="61"/>
      <c r="BG15" s="61"/>
      <c r="BH15" s="61"/>
      <c r="BI15" s="61"/>
      <c r="BJ15" s="61"/>
      <c r="BK15" s="61"/>
      <c r="BL15" s="61"/>
      <c r="BM15" s="61"/>
      <c r="BN15" s="61"/>
      <c r="BO15" s="61"/>
      <c r="BP15" s="61"/>
      <c r="BQ15" s="61"/>
      <c r="BR15" s="61"/>
      <c r="BS15" s="61"/>
      <c r="BT15" s="61"/>
      <c r="BU15" s="61"/>
      <c r="BV15" s="61"/>
      <c r="BW15" s="61"/>
      <c r="BX15" s="61"/>
      <c r="BY15" s="61"/>
      <c r="BZ15" s="61"/>
      <c r="CA15" s="61"/>
      <c r="CB15" s="61"/>
      <c r="CC15" s="61"/>
      <c r="CD15" s="61"/>
      <c r="CE15" s="61"/>
      <c r="CF15" s="61"/>
      <c r="CG15" s="61"/>
      <c r="CH15" s="61"/>
      <c r="CI15" s="61"/>
      <c r="CJ15" s="61"/>
      <c r="CK15" s="61"/>
      <c r="CL15" s="61"/>
      <c r="CM15" s="61"/>
      <c r="CN15" s="61"/>
      <c r="CO15" s="61"/>
      <c r="CP15" s="61"/>
      <c r="CQ15" s="61"/>
      <c r="CR15" s="61"/>
      <c r="CS15" s="61"/>
      <c r="CT15" s="61"/>
      <c r="CU15" s="61"/>
      <c r="CV15" s="61"/>
    </row>
    <row r="16" spans="1:100" ht="20.100000000000001" customHeight="1" x14ac:dyDescent="0.25">
      <c r="A16" s="106" t="s">
        <v>47</v>
      </c>
      <c r="B16" s="107" t="s">
        <v>13</v>
      </c>
      <c r="C16" s="128" t="s">
        <v>35</v>
      </c>
      <c r="D16" s="129" t="s">
        <v>5</v>
      </c>
      <c r="E16" s="130"/>
      <c r="F16" s="131">
        <v>6427</v>
      </c>
      <c r="G16" s="133">
        <v>100.42</v>
      </c>
      <c r="H16" s="130"/>
      <c r="I16" s="131">
        <v>6136</v>
      </c>
      <c r="J16" s="134">
        <v>100.03</v>
      </c>
      <c r="K16" s="135"/>
      <c r="L16" s="131">
        <v>6323</v>
      </c>
      <c r="M16" s="134">
        <v>100.57</v>
      </c>
      <c r="N16" s="130"/>
      <c r="O16" s="131">
        <v>6117</v>
      </c>
      <c r="P16" s="136">
        <v>100.15</v>
      </c>
      <c r="Q16" s="130"/>
      <c r="R16" s="131">
        <v>6221</v>
      </c>
      <c r="S16" s="137">
        <v>99.41</v>
      </c>
      <c r="T16" s="135"/>
      <c r="U16" s="131">
        <v>6013</v>
      </c>
      <c r="V16" s="136">
        <v>100.04</v>
      </c>
      <c r="W16" s="130"/>
      <c r="X16" s="131">
        <v>5904</v>
      </c>
      <c r="Y16" s="136">
        <v>100.04</v>
      </c>
      <c r="Z16" s="130"/>
      <c r="AA16" s="131">
        <v>5792</v>
      </c>
      <c r="AB16" s="137">
        <v>100.04</v>
      </c>
      <c r="AC16" s="138">
        <f t="shared" si="0"/>
        <v>-208</v>
      </c>
      <c r="AD16" s="139">
        <f t="shared" si="1"/>
        <v>-109</v>
      </c>
      <c r="AE16" s="140">
        <f t="shared" si="2"/>
        <v>-112</v>
      </c>
      <c r="AF16" s="184"/>
      <c r="AG16" s="88">
        <f>V16-S16</f>
        <v>0.63000000000000966</v>
      </c>
      <c r="AH16" s="89">
        <f>Y16-V16</f>
        <v>0</v>
      </c>
      <c r="AI16" s="90">
        <f>AB16-Y16</f>
        <v>0</v>
      </c>
      <c r="AJ16" s="61"/>
      <c r="AK16" s="61"/>
      <c r="AL16" s="61"/>
      <c r="AM16" s="61"/>
      <c r="AN16" s="61"/>
      <c r="AO16" s="61"/>
      <c r="AP16" s="61"/>
      <c r="AQ16" s="61"/>
      <c r="AR16" s="61"/>
      <c r="AS16" s="61"/>
      <c r="AT16" s="61"/>
      <c r="AU16" s="61"/>
      <c r="AV16" s="61"/>
      <c r="AW16" s="61"/>
      <c r="AX16" s="61"/>
      <c r="AY16" s="61"/>
      <c r="AZ16" s="61"/>
      <c r="BA16" s="61"/>
      <c r="BB16" s="61"/>
      <c r="BC16" s="61"/>
      <c r="BD16" s="61"/>
      <c r="BE16" s="61"/>
      <c r="BF16" s="61"/>
      <c r="BG16" s="61"/>
      <c r="BH16" s="61"/>
      <c r="BI16" s="61"/>
      <c r="BJ16" s="61"/>
      <c r="BK16" s="61"/>
      <c r="BL16" s="61"/>
      <c r="BM16" s="61"/>
      <c r="BN16" s="61"/>
      <c r="BO16" s="61"/>
      <c r="BP16" s="61"/>
      <c r="BQ16" s="61"/>
      <c r="BR16" s="61"/>
      <c r="BS16" s="61"/>
      <c r="BT16" s="61"/>
      <c r="BU16" s="61"/>
      <c r="BV16" s="61"/>
      <c r="BW16" s="61"/>
      <c r="BX16" s="61"/>
      <c r="BY16" s="61"/>
      <c r="BZ16" s="61"/>
      <c r="CA16" s="61"/>
      <c r="CB16" s="61"/>
      <c r="CC16" s="61"/>
      <c r="CD16" s="61"/>
      <c r="CE16" s="61"/>
      <c r="CF16" s="61"/>
      <c r="CG16" s="61"/>
      <c r="CH16" s="61"/>
      <c r="CI16" s="61"/>
      <c r="CJ16" s="61"/>
      <c r="CK16" s="61"/>
      <c r="CL16" s="61"/>
      <c r="CM16" s="61"/>
      <c r="CN16" s="61"/>
      <c r="CO16" s="61"/>
      <c r="CP16" s="61"/>
      <c r="CQ16" s="61"/>
      <c r="CR16" s="61"/>
      <c r="CS16" s="61"/>
      <c r="CT16" s="61"/>
      <c r="CU16" s="61"/>
      <c r="CV16" s="61"/>
    </row>
    <row r="17" spans="1:100" ht="20.100000000000001" customHeight="1" x14ac:dyDescent="0.25">
      <c r="A17" s="106"/>
      <c r="B17" s="107"/>
      <c r="C17" s="141" t="s">
        <v>25</v>
      </c>
      <c r="D17" s="142"/>
      <c r="E17" s="144"/>
      <c r="F17" s="145">
        <f>SUM(F12:F16)</f>
        <v>31465</v>
      </c>
      <c r="G17" s="146"/>
      <c r="H17" s="144"/>
      <c r="I17" s="145">
        <f>SUM(I12:I16)</f>
        <v>30960</v>
      </c>
      <c r="J17" s="146"/>
      <c r="K17" s="147"/>
      <c r="L17" s="145">
        <f>SUM(L12:L16)</f>
        <v>30852</v>
      </c>
      <c r="M17" s="146"/>
      <c r="N17" s="144"/>
      <c r="O17" s="145">
        <f>SUM(O12:O16)</f>
        <v>30334</v>
      </c>
      <c r="P17" s="148"/>
      <c r="Q17" s="144"/>
      <c r="R17" s="145">
        <f>SUM(R12:R16)</f>
        <v>30073</v>
      </c>
      <c r="S17" s="149"/>
      <c r="T17" s="147"/>
      <c r="U17" s="145">
        <f>SUM(U12:U16)</f>
        <v>29688</v>
      </c>
      <c r="V17" s="148"/>
      <c r="W17" s="144"/>
      <c r="X17" s="145">
        <f>SUM(X12:X16)</f>
        <v>29292</v>
      </c>
      <c r="Y17" s="148"/>
      <c r="Z17" s="144"/>
      <c r="AA17" s="145">
        <f>SUM(AA12:AA16)</f>
        <v>29122</v>
      </c>
      <c r="AB17" s="149"/>
      <c r="AC17" s="150">
        <f t="shared" si="0"/>
        <v>-385</v>
      </c>
      <c r="AD17" s="151">
        <f t="shared" si="1"/>
        <v>-396</v>
      </c>
      <c r="AE17" s="152">
        <f t="shared" si="2"/>
        <v>-170</v>
      </c>
      <c r="AF17" s="81"/>
      <c r="AG17" s="91"/>
      <c r="AH17" s="91"/>
      <c r="AI17" s="91"/>
      <c r="AJ17" s="61"/>
      <c r="AK17" s="61"/>
      <c r="AL17" s="61"/>
      <c r="AM17" s="61"/>
      <c r="AN17" s="61"/>
      <c r="AO17" s="61"/>
      <c r="AP17" s="61"/>
      <c r="AQ17" s="61"/>
      <c r="AR17" s="61"/>
      <c r="AS17" s="61"/>
      <c r="AT17" s="61"/>
      <c r="AU17" s="61"/>
      <c r="AV17" s="61"/>
      <c r="AW17" s="61"/>
      <c r="AX17" s="61"/>
      <c r="AY17" s="61"/>
      <c r="AZ17" s="61"/>
      <c r="BA17" s="61"/>
      <c r="BB17" s="61"/>
      <c r="BC17" s="61"/>
      <c r="BD17" s="61"/>
      <c r="BE17" s="61"/>
      <c r="BF17" s="61"/>
      <c r="BG17" s="61"/>
      <c r="BH17" s="61"/>
      <c r="BI17" s="61"/>
      <c r="BJ17" s="61"/>
      <c r="BK17" s="61"/>
      <c r="BL17" s="61"/>
      <c r="BM17" s="61"/>
      <c r="BN17" s="61"/>
      <c r="BO17" s="61"/>
      <c r="BP17" s="61"/>
      <c r="BQ17" s="61"/>
      <c r="BR17" s="61"/>
      <c r="BS17" s="61"/>
      <c r="BT17" s="61"/>
      <c r="BU17" s="61"/>
      <c r="BV17" s="61"/>
      <c r="BW17" s="61"/>
      <c r="BX17" s="61"/>
      <c r="BY17" s="61"/>
      <c r="BZ17" s="61"/>
      <c r="CA17" s="61"/>
      <c r="CB17" s="61"/>
      <c r="CC17" s="61"/>
      <c r="CD17" s="61"/>
      <c r="CE17" s="61"/>
      <c r="CF17" s="61"/>
      <c r="CG17" s="61"/>
      <c r="CH17" s="61"/>
      <c r="CI17" s="61"/>
      <c r="CJ17" s="61"/>
      <c r="CK17" s="61"/>
      <c r="CL17" s="61"/>
      <c r="CM17" s="61"/>
      <c r="CN17" s="61"/>
      <c r="CO17" s="61"/>
      <c r="CP17" s="61"/>
      <c r="CQ17" s="61"/>
      <c r="CR17" s="61"/>
      <c r="CS17" s="61"/>
      <c r="CT17" s="61"/>
      <c r="CU17" s="61"/>
      <c r="CV17" s="61"/>
    </row>
    <row r="18" spans="1:100" ht="27" customHeight="1" x14ac:dyDescent="0.25">
      <c r="A18" s="153" t="s">
        <v>47</v>
      </c>
      <c r="B18" s="155" t="s">
        <v>14</v>
      </c>
      <c r="C18" s="156" t="s">
        <v>30</v>
      </c>
      <c r="D18" s="157" t="s">
        <v>5</v>
      </c>
      <c r="E18" s="158"/>
      <c r="F18" s="159">
        <v>544</v>
      </c>
      <c r="G18" s="160">
        <v>6.46</v>
      </c>
      <c r="H18" s="158"/>
      <c r="I18" s="159">
        <v>548</v>
      </c>
      <c r="J18" s="161">
        <v>0.74</v>
      </c>
      <c r="K18" s="162"/>
      <c r="L18" s="159">
        <v>580</v>
      </c>
      <c r="M18" s="161">
        <v>5.84</v>
      </c>
      <c r="N18" s="158"/>
      <c r="O18" s="159">
        <v>631</v>
      </c>
      <c r="P18" s="161">
        <v>8.7899999999999991</v>
      </c>
      <c r="Q18" s="158"/>
      <c r="R18" s="159">
        <v>637</v>
      </c>
      <c r="S18" s="163">
        <v>0.95</v>
      </c>
      <c r="T18" s="162"/>
      <c r="U18" s="159">
        <v>643</v>
      </c>
      <c r="V18" s="161">
        <v>0.95</v>
      </c>
      <c r="W18" s="158"/>
      <c r="X18" s="159">
        <v>649</v>
      </c>
      <c r="Y18" s="161">
        <v>0.95</v>
      </c>
      <c r="Z18" s="158"/>
      <c r="AA18" s="159">
        <v>655</v>
      </c>
      <c r="AB18" s="163">
        <v>0.95</v>
      </c>
      <c r="AC18" s="164">
        <f t="shared" si="0"/>
        <v>6</v>
      </c>
      <c r="AD18" s="166">
        <f t="shared" si="1"/>
        <v>6</v>
      </c>
      <c r="AE18" s="167">
        <f t="shared" si="2"/>
        <v>6</v>
      </c>
      <c r="AF18" s="168" t="s">
        <v>21</v>
      </c>
      <c r="AG18" s="95">
        <f>V18-S18</f>
        <v>0</v>
      </c>
      <c r="AH18" s="96">
        <f>Y18-V18</f>
        <v>0</v>
      </c>
      <c r="AI18" s="97">
        <f>AB18-Y18</f>
        <v>0</v>
      </c>
      <c r="AJ18" s="61"/>
      <c r="AK18" s="61"/>
      <c r="AL18" s="61"/>
      <c r="AM18" s="61"/>
      <c r="AN18" s="61"/>
      <c r="AO18" s="61"/>
      <c r="AP18" s="61"/>
      <c r="AQ18" s="61"/>
      <c r="AR18" s="61"/>
      <c r="AS18" s="61"/>
      <c r="AT18" s="61"/>
      <c r="AU18" s="61"/>
      <c r="AV18" s="61"/>
      <c r="AW18" s="61"/>
      <c r="AX18" s="61"/>
      <c r="AY18" s="61"/>
      <c r="AZ18" s="61"/>
      <c r="BA18" s="61"/>
      <c r="BB18" s="61"/>
      <c r="BC18" s="61"/>
      <c r="BD18" s="61"/>
      <c r="BE18" s="61"/>
      <c r="BF18" s="61"/>
      <c r="BG18" s="61"/>
      <c r="BH18" s="61"/>
      <c r="BI18" s="61"/>
      <c r="BJ18" s="61"/>
      <c r="BK18" s="61"/>
      <c r="BL18" s="61"/>
      <c r="BM18" s="61"/>
      <c r="BN18" s="61"/>
      <c r="BO18" s="61"/>
      <c r="BP18" s="61"/>
      <c r="BQ18" s="61"/>
      <c r="BR18" s="61"/>
      <c r="BS18" s="61"/>
      <c r="BT18" s="61"/>
      <c r="BU18" s="61"/>
      <c r="BV18" s="61"/>
      <c r="BW18" s="61"/>
      <c r="BX18" s="61"/>
      <c r="BY18" s="61"/>
      <c r="BZ18" s="61"/>
      <c r="CA18" s="61"/>
      <c r="CB18" s="61"/>
      <c r="CC18" s="61"/>
      <c r="CD18" s="61"/>
      <c r="CE18" s="61"/>
      <c r="CF18" s="61"/>
      <c r="CG18" s="61"/>
      <c r="CH18" s="61"/>
      <c r="CI18" s="61"/>
      <c r="CJ18" s="61"/>
      <c r="CK18" s="61"/>
      <c r="CL18" s="61"/>
      <c r="CM18" s="61"/>
      <c r="CN18" s="61"/>
      <c r="CO18" s="61"/>
      <c r="CP18" s="61"/>
      <c r="CQ18" s="61"/>
      <c r="CR18" s="61"/>
      <c r="CS18" s="61"/>
      <c r="CT18" s="61"/>
      <c r="CU18" s="61"/>
      <c r="CV18" s="61"/>
    </row>
    <row r="19" spans="1:100" ht="20.100000000000001" customHeight="1" x14ac:dyDescent="0.25">
      <c r="C19" s="69" t="s">
        <v>29</v>
      </c>
      <c r="D19" s="70"/>
      <c r="E19" s="72"/>
      <c r="F19" s="73">
        <f>F11+F17+F18</f>
        <v>49854</v>
      </c>
      <c r="G19" s="74"/>
      <c r="H19" s="72"/>
      <c r="I19" s="73">
        <f>I11+I17+I18</f>
        <v>49158</v>
      </c>
      <c r="J19" s="74"/>
      <c r="K19" s="75"/>
      <c r="L19" s="73">
        <f>L11+L17+L18</f>
        <v>49012</v>
      </c>
      <c r="M19" s="76"/>
      <c r="N19" s="72"/>
      <c r="O19" s="73">
        <f>O11+O17+O18</f>
        <v>48285</v>
      </c>
      <c r="P19" s="76"/>
      <c r="Q19" s="72"/>
      <c r="R19" s="73">
        <f>R11+R17+R18</f>
        <v>47853</v>
      </c>
      <c r="S19" s="77"/>
      <c r="T19" s="75"/>
      <c r="U19" s="73">
        <f>U11+U17+U18</f>
        <v>47095</v>
      </c>
      <c r="V19" s="76"/>
      <c r="W19" s="72"/>
      <c r="X19" s="73">
        <f>X11+X17+X18</f>
        <v>46077</v>
      </c>
      <c r="Y19" s="76"/>
      <c r="Z19" s="72"/>
      <c r="AA19" s="73">
        <f>AA11+AA17+AA18</f>
        <v>44866</v>
      </c>
      <c r="AB19" s="77"/>
      <c r="AC19" s="78">
        <f t="shared" si="0"/>
        <v>-758</v>
      </c>
      <c r="AD19" s="79">
        <f t="shared" si="1"/>
        <v>-1018</v>
      </c>
      <c r="AE19" s="80">
        <f t="shared" si="2"/>
        <v>-1211</v>
      </c>
      <c r="AF19" s="81"/>
      <c r="AH19" s="83"/>
    </row>
    <row r="20" spans="1:100" ht="15.75" customHeight="1" x14ac:dyDescent="0.25"/>
    <row r="21" spans="1:100" ht="15" customHeight="1" x14ac:dyDescent="0.25">
      <c r="A21" s="84"/>
      <c r="B21" s="84"/>
      <c r="C21" s="84" t="s">
        <v>50</v>
      </c>
      <c r="D21" s="84"/>
      <c r="E21" s="84"/>
      <c r="F21" s="84"/>
      <c r="G21" s="84"/>
      <c r="H21" s="84"/>
      <c r="I21" s="84"/>
      <c r="J21" s="84"/>
      <c r="K21" s="84"/>
      <c r="L21" s="84"/>
      <c r="M21" s="84"/>
      <c r="N21" s="84"/>
      <c r="O21" s="84"/>
      <c r="P21" s="84"/>
      <c r="Q21" s="84"/>
      <c r="R21" s="84"/>
      <c r="S21" s="84"/>
      <c r="T21" s="84"/>
      <c r="U21" s="84"/>
      <c r="V21" s="84"/>
      <c r="W21" s="84"/>
      <c r="X21" s="84"/>
      <c r="Y21" s="84"/>
      <c r="Z21" s="84"/>
      <c r="AA21" s="84"/>
      <c r="AB21" s="84"/>
    </row>
    <row r="22" spans="1:100" ht="15" customHeight="1" x14ac:dyDescent="0.25">
      <c r="A22" s="84"/>
      <c r="B22" s="84"/>
      <c r="C22" s="84" t="s">
        <v>97</v>
      </c>
      <c r="D22" s="84"/>
      <c r="E22" s="84"/>
      <c r="F22" s="84"/>
      <c r="G22" s="84"/>
      <c r="H22" s="84"/>
      <c r="I22" s="84">
        <v>-195</v>
      </c>
      <c r="J22" s="84"/>
      <c r="K22" s="84"/>
      <c r="L22" s="84">
        <v>-70</v>
      </c>
      <c r="M22" s="84"/>
      <c r="N22" s="84"/>
      <c r="O22" s="84">
        <v>-260</v>
      </c>
      <c r="P22" s="84"/>
      <c r="Q22" s="84"/>
      <c r="R22" s="84">
        <v>-177</v>
      </c>
      <c r="S22" s="84"/>
      <c r="T22" s="84"/>
      <c r="U22" s="84">
        <v>-379</v>
      </c>
      <c r="V22" s="84"/>
      <c r="W22" s="84"/>
      <c r="X22" s="84">
        <v>-628</v>
      </c>
      <c r="Y22" s="84"/>
      <c r="Z22" s="84"/>
      <c r="AA22" s="84">
        <v>-1047</v>
      </c>
      <c r="AB22" s="84"/>
    </row>
    <row r="23" spans="1:100" ht="15" customHeight="1" x14ac:dyDescent="0.25">
      <c r="A23" s="84"/>
      <c r="B23" s="84"/>
      <c r="C23" s="84" t="s">
        <v>98</v>
      </c>
      <c r="D23" s="84"/>
      <c r="E23" s="84"/>
      <c r="F23" s="84"/>
      <c r="G23" s="84"/>
      <c r="H23" s="84"/>
      <c r="I23" s="84">
        <v>-505</v>
      </c>
      <c r="J23" s="84"/>
      <c r="K23" s="84"/>
      <c r="L23" s="84">
        <v>-108</v>
      </c>
      <c r="M23" s="84"/>
      <c r="N23" s="84"/>
      <c r="O23" s="84">
        <v>-518</v>
      </c>
      <c r="P23" s="84"/>
      <c r="Q23" s="84"/>
      <c r="R23" s="84">
        <v>-261</v>
      </c>
      <c r="S23" s="84"/>
      <c r="T23" s="84"/>
      <c r="U23" s="84">
        <v>-385</v>
      </c>
      <c r="V23" s="84"/>
      <c r="W23" s="84"/>
      <c r="X23" s="84">
        <v>-396</v>
      </c>
      <c r="Y23" s="84"/>
      <c r="Z23" s="84"/>
      <c r="AA23" s="84">
        <v>-170</v>
      </c>
      <c r="AB23" s="84"/>
    </row>
    <row r="24" spans="1:100" ht="15" customHeight="1" x14ac:dyDescent="0.25">
      <c r="C24" s="61" t="s">
        <v>99</v>
      </c>
      <c r="I24" s="61">
        <v>4</v>
      </c>
      <c r="L24" s="61">
        <v>32</v>
      </c>
      <c r="O24" s="61">
        <v>51</v>
      </c>
      <c r="R24" s="61">
        <v>6</v>
      </c>
      <c r="U24" s="61">
        <v>6</v>
      </c>
      <c r="X24" s="61">
        <v>6</v>
      </c>
      <c r="AA24" s="61">
        <v>6</v>
      </c>
      <c r="AH24" s="84"/>
    </row>
    <row r="25" spans="1:100" ht="15" customHeight="1" x14ac:dyDescent="0.25">
      <c r="A25" s="84"/>
      <c r="B25" s="84"/>
      <c r="C25" s="84" t="s">
        <v>100</v>
      </c>
      <c r="D25" s="84"/>
      <c r="E25" s="84"/>
      <c r="F25" s="84"/>
      <c r="G25" s="84"/>
      <c r="H25" s="84"/>
      <c r="I25" s="84">
        <v>-696</v>
      </c>
      <c r="J25" s="84"/>
      <c r="K25" s="84"/>
      <c r="L25" s="84">
        <v>-146</v>
      </c>
      <c r="M25" s="84"/>
      <c r="N25" s="84"/>
      <c r="O25" s="84">
        <v>-727</v>
      </c>
      <c r="P25" s="84"/>
      <c r="Q25" s="84"/>
      <c r="R25" s="84">
        <v>-432</v>
      </c>
      <c r="S25" s="84"/>
      <c r="T25" s="84"/>
      <c r="U25" s="84">
        <v>-758</v>
      </c>
      <c r="V25" s="84"/>
      <c r="W25" s="84"/>
      <c r="X25" s="84">
        <v>-1018</v>
      </c>
      <c r="Y25" s="84"/>
      <c r="Z25" s="84"/>
      <c r="AA25" s="84">
        <v>-1211</v>
      </c>
      <c r="AB25" s="84"/>
    </row>
  </sheetData>
  <mergeCells count="9">
    <mergeCell ref="AC5:AC6"/>
    <mergeCell ref="AD5:AD6"/>
    <mergeCell ref="AE5:AE6"/>
    <mergeCell ref="AG5:AG6"/>
    <mergeCell ref="AH5:AH6"/>
    <mergeCell ref="AI5:AI6"/>
    <mergeCell ref="AF7:AF8"/>
    <mergeCell ref="AF9:AF10"/>
    <mergeCell ref="AF12:AF16"/>
  </mergeCells>
  <pageMargins left="0.7" right="0.7" top="0.75" bottom="0.75" header="0.3" footer="0.3"/>
  <pageSetup paperSize="9" orientation="portrait" horizontalDpi="300" verticalDpi="30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CV25"/>
  <sheetViews>
    <sheetView topLeftCell="B1" zoomScaleNormal="100" workbookViewId="0">
      <pane xSplit="3" ySplit="6" topLeftCell="E7" activePane="bottomRight" state="frozen"/>
      <selection activeCell="C4" sqref="C4"/>
      <selection pane="topRight" activeCell="C4" sqref="C4"/>
      <selection pane="bottomLeft" activeCell="C4" sqref="C4"/>
      <selection pane="bottomRight" activeCell="C4" sqref="C4"/>
    </sheetView>
  </sheetViews>
  <sheetFormatPr baseColWidth="10" defaultRowHeight="15" x14ac:dyDescent="0.25"/>
  <cols>
    <col min="1" max="1" width="6.140625" hidden="1" customWidth="1"/>
    <col min="2" max="2" width="21.28515625" hidden="1" customWidth="1"/>
    <col min="3" max="3" width="15.140625" customWidth="1"/>
    <col min="4" max="4" width="14.7109375" hidden="1" customWidth="1"/>
    <col min="5" max="5" width="6.7109375" customWidth="1"/>
    <col min="6" max="6" width="8.7109375" customWidth="1"/>
    <col min="7" max="8" width="6.7109375" customWidth="1"/>
    <col min="9" max="9" width="8.7109375" customWidth="1"/>
    <col min="10" max="11" width="6.7109375" customWidth="1"/>
    <col min="12" max="12" width="8.7109375" customWidth="1"/>
    <col min="13" max="14" width="6.7109375" customWidth="1"/>
    <col min="15" max="15" width="8.7109375" customWidth="1"/>
    <col min="16" max="17" width="6.7109375" customWidth="1"/>
    <col min="18" max="18" width="8.7109375" customWidth="1"/>
    <col min="19" max="20" width="6.7109375" customWidth="1"/>
    <col min="21" max="21" width="8.7109375" customWidth="1"/>
    <col min="22" max="23" width="6.7109375" customWidth="1"/>
    <col min="24" max="24" width="8.7109375" customWidth="1"/>
    <col min="25" max="26" width="6.7109375" customWidth="1"/>
    <col min="27" max="27" width="8.7109375" customWidth="1"/>
    <col min="28" max="28" width="6.7109375" customWidth="1"/>
    <col min="29" max="31" width="11.7109375" customWidth="1"/>
    <col min="32" max="32" width="9.7109375" customWidth="1"/>
    <col min="33" max="35" width="7.7109375" customWidth="1"/>
  </cols>
  <sheetData>
    <row r="1" spans="1:100" ht="15.75" customHeight="1" x14ac:dyDescent="0.25">
      <c r="C1" s="50" t="str">
        <f>CONCATENATE("PREVISIONS des années scolaires ",$U$5," à ",$AA$5," du PREMIER DEGRE réalisées en octobre")</f>
        <v>PREVISIONS des années scolaires 2025-2026 à 2027-2028 du PREMIER DEGRE réalisées en octobre</v>
      </c>
    </row>
    <row r="3" spans="1:100" ht="15.75" customHeight="1" x14ac:dyDescent="0.25">
      <c r="C3" s="50" t="s">
        <v>41</v>
      </c>
      <c r="T3" s="51"/>
      <c r="U3" s="51"/>
      <c r="AC3" s="51"/>
    </row>
    <row r="4" spans="1:100" ht="16.5" customHeight="1" x14ac:dyDescent="0.25">
      <c r="C4" s="50" t="s">
        <v>18</v>
      </c>
      <c r="E4" s="170" t="s">
        <v>48</v>
      </c>
    </row>
    <row r="5" spans="1:100" ht="20.100000000000001" customHeight="1" x14ac:dyDescent="0.25">
      <c r="A5" s="52"/>
      <c r="B5" s="53"/>
      <c r="C5" s="53"/>
      <c r="D5" s="53"/>
      <c r="E5" s="54"/>
      <c r="F5" s="55" t="s">
        <v>86</v>
      </c>
      <c r="G5" s="56"/>
      <c r="H5" s="54"/>
      <c r="I5" s="55" t="s">
        <v>87</v>
      </c>
      <c r="J5" s="56"/>
      <c r="K5" s="55"/>
      <c r="L5" s="55" t="s">
        <v>88</v>
      </c>
      <c r="M5" s="55"/>
      <c r="N5" s="54"/>
      <c r="O5" s="55" t="s">
        <v>89</v>
      </c>
      <c r="P5" s="55"/>
      <c r="Q5" s="54"/>
      <c r="R5" s="55" t="s">
        <v>90</v>
      </c>
      <c r="S5" s="57"/>
      <c r="T5" s="58"/>
      <c r="U5" s="55" t="s">
        <v>91</v>
      </c>
      <c r="V5" s="55"/>
      <c r="W5" s="54"/>
      <c r="X5" s="55" t="s">
        <v>92</v>
      </c>
      <c r="Y5" s="55"/>
      <c r="Z5" s="54"/>
      <c r="AA5" s="55" t="s">
        <v>93</v>
      </c>
      <c r="AB5" s="57"/>
      <c r="AC5" s="185" t="s">
        <v>94</v>
      </c>
      <c r="AD5" s="187" t="s">
        <v>95</v>
      </c>
      <c r="AE5" s="189" t="s">
        <v>96</v>
      </c>
      <c r="AF5" s="59"/>
      <c r="AG5" s="191" t="s">
        <v>22</v>
      </c>
      <c r="AH5" s="178" t="s">
        <v>23</v>
      </c>
      <c r="AI5" s="180" t="s">
        <v>24</v>
      </c>
    </row>
    <row r="6" spans="1:100" ht="20.100000000000001" customHeight="1" x14ac:dyDescent="0.25">
      <c r="A6" s="62" t="s">
        <v>0</v>
      </c>
      <c r="B6" s="62" t="s">
        <v>1</v>
      </c>
      <c r="C6" s="63" t="s">
        <v>2</v>
      </c>
      <c r="D6" s="64" t="s">
        <v>3</v>
      </c>
      <c r="E6" s="65" t="s">
        <v>17</v>
      </c>
      <c r="F6" s="65" t="s">
        <v>15</v>
      </c>
      <c r="G6" s="65" t="s">
        <v>16</v>
      </c>
      <c r="H6" s="65" t="s">
        <v>17</v>
      </c>
      <c r="I6" s="65" t="s">
        <v>15</v>
      </c>
      <c r="J6" s="65" t="s">
        <v>16</v>
      </c>
      <c r="K6" s="66" t="s">
        <v>17</v>
      </c>
      <c r="L6" s="65" t="s">
        <v>15</v>
      </c>
      <c r="M6" s="67" t="s">
        <v>16</v>
      </c>
      <c r="N6" s="65" t="s">
        <v>17</v>
      </c>
      <c r="O6" s="65" t="s">
        <v>15</v>
      </c>
      <c r="P6" s="67" t="s">
        <v>16</v>
      </c>
      <c r="Q6" s="65" t="s">
        <v>17</v>
      </c>
      <c r="R6" s="65" t="s">
        <v>15</v>
      </c>
      <c r="S6" s="68" t="s">
        <v>16</v>
      </c>
      <c r="T6" s="66" t="s">
        <v>17</v>
      </c>
      <c r="U6" s="65" t="s">
        <v>15</v>
      </c>
      <c r="V6" s="67" t="s">
        <v>16</v>
      </c>
      <c r="W6" s="65" t="s">
        <v>17</v>
      </c>
      <c r="X6" s="65" t="s">
        <v>15</v>
      </c>
      <c r="Y6" s="67" t="s">
        <v>16</v>
      </c>
      <c r="Z6" s="65" t="s">
        <v>17</v>
      </c>
      <c r="AA6" s="65" t="s">
        <v>15</v>
      </c>
      <c r="AB6" s="68" t="s">
        <v>16</v>
      </c>
      <c r="AC6" s="186"/>
      <c r="AD6" s="188"/>
      <c r="AE6" s="190"/>
      <c r="AF6" s="110"/>
      <c r="AG6" s="192"/>
      <c r="AH6" s="179"/>
      <c r="AI6" s="181"/>
    </row>
    <row r="7" spans="1:100" ht="20.100000000000001" customHeight="1" x14ac:dyDescent="0.25">
      <c r="A7" s="121" t="s">
        <v>39</v>
      </c>
      <c r="B7" s="132" t="s">
        <v>4</v>
      </c>
      <c r="C7" s="143" t="s">
        <v>26</v>
      </c>
      <c r="D7" s="154" t="s">
        <v>5</v>
      </c>
      <c r="E7" s="165">
        <v>12922</v>
      </c>
      <c r="F7" s="169">
        <v>1162</v>
      </c>
      <c r="G7" s="46">
        <v>8.99</v>
      </c>
      <c r="H7" s="165">
        <v>12603</v>
      </c>
      <c r="I7" s="169">
        <v>1167</v>
      </c>
      <c r="J7" s="46">
        <v>9.26</v>
      </c>
      <c r="K7" s="47">
        <v>12142</v>
      </c>
      <c r="L7" s="169">
        <v>1162</v>
      </c>
      <c r="M7" s="46">
        <v>9.57</v>
      </c>
      <c r="N7" s="165">
        <v>12515</v>
      </c>
      <c r="O7" s="169">
        <v>1108</v>
      </c>
      <c r="P7" s="46">
        <v>8.85</v>
      </c>
      <c r="Q7" s="165">
        <v>11892</v>
      </c>
      <c r="R7" s="169">
        <v>1025</v>
      </c>
      <c r="S7" s="48">
        <v>8.6199999999999992</v>
      </c>
      <c r="T7" s="47">
        <v>10989</v>
      </c>
      <c r="U7" s="169">
        <v>964</v>
      </c>
      <c r="V7" s="46">
        <v>8.77</v>
      </c>
      <c r="W7" s="165">
        <v>10310</v>
      </c>
      <c r="X7" s="169">
        <v>905</v>
      </c>
      <c r="Y7" s="46">
        <v>8.7799999999999994</v>
      </c>
      <c r="Z7" s="165">
        <v>10294</v>
      </c>
      <c r="AA7" s="169">
        <v>902</v>
      </c>
      <c r="AB7" s="48">
        <v>8.76</v>
      </c>
      <c r="AC7" s="49">
        <f>U7-R7</f>
        <v>-61</v>
      </c>
      <c r="AD7" s="60">
        <f>X7-U7</f>
        <v>-59</v>
      </c>
      <c r="AE7" s="71">
        <f>AA7-X7</f>
        <v>-3</v>
      </c>
      <c r="AF7" s="182" t="s">
        <v>19</v>
      </c>
      <c r="AG7" s="85">
        <f>V7-S7</f>
        <v>0.15000000000000036</v>
      </c>
      <c r="AH7" s="86">
        <f>Y7-V7</f>
        <v>9.9999999999997868E-3</v>
      </c>
      <c r="AI7" s="87">
        <f>AB7-Y7</f>
        <v>-1.9999999999999574E-2</v>
      </c>
      <c r="AJ7" s="61"/>
      <c r="AK7" s="61"/>
      <c r="AL7" s="61"/>
      <c r="AM7" s="61"/>
      <c r="AN7" s="61"/>
      <c r="AO7" s="61"/>
      <c r="AP7" s="61"/>
      <c r="AQ7" s="61"/>
      <c r="AR7" s="61"/>
      <c r="AS7" s="61"/>
      <c r="AT7" s="61"/>
      <c r="AU7" s="61"/>
      <c r="AV7" s="61"/>
      <c r="AW7" s="61"/>
      <c r="AX7" s="61"/>
      <c r="AY7" s="61"/>
      <c r="AZ7" s="61"/>
      <c r="BA7" s="61"/>
      <c r="BB7" s="61"/>
      <c r="BC7" s="61"/>
      <c r="BD7" s="61"/>
      <c r="BE7" s="61"/>
      <c r="BF7" s="61"/>
      <c r="BG7" s="61"/>
      <c r="BH7" s="61"/>
      <c r="BI7" s="61"/>
      <c r="BJ7" s="61"/>
      <c r="BK7" s="61"/>
      <c r="BL7" s="61"/>
      <c r="BM7" s="61"/>
      <c r="BN7" s="61"/>
      <c r="BO7" s="61"/>
      <c r="BP7" s="61"/>
      <c r="BQ7" s="61"/>
      <c r="BR7" s="61"/>
      <c r="BS7" s="61"/>
      <c r="BT7" s="61"/>
      <c r="BU7" s="61"/>
      <c r="BV7" s="61"/>
      <c r="BW7" s="61"/>
      <c r="BX7" s="61"/>
      <c r="BY7" s="61"/>
      <c r="BZ7" s="61"/>
      <c r="CA7" s="61"/>
      <c r="CB7" s="61"/>
      <c r="CC7" s="61"/>
      <c r="CD7" s="61"/>
      <c r="CE7" s="61"/>
      <c r="CF7" s="61"/>
      <c r="CG7" s="61"/>
      <c r="CH7" s="61"/>
      <c r="CI7" s="61"/>
      <c r="CJ7" s="61"/>
      <c r="CK7" s="61"/>
      <c r="CL7" s="61"/>
      <c r="CM7" s="61"/>
      <c r="CN7" s="61"/>
      <c r="CO7" s="61"/>
      <c r="CP7" s="61"/>
      <c r="CQ7" s="61"/>
      <c r="CR7" s="61"/>
      <c r="CS7" s="61"/>
      <c r="CT7" s="61"/>
      <c r="CU7" s="61"/>
      <c r="CV7" s="61"/>
    </row>
    <row r="8" spans="1:100" ht="20.100000000000001" customHeight="1" x14ac:dyDescent="0.25">
      <c r="A8" s="121" t="s">
        <v>39</v>
      </c>
      <c r="B8" s="132" t="s">
        <v>6</v>
      </c>
      <c r="C8" s="82" t="s">
        <v>27</v>
      </c>
      <c r="D8" s="92" t="s">
        <v>5</v>
      </c>
      <c r="E8" s="98">
        <v>13550</v>
      </c>
      <c r="F8" s="99">
        <v>10694</v>
      </c>
      <c r="G8" s="100">
        <v>78.92</v>
      </c>
      <c r="H8" s="98">
        <v>13372</v>
      </c>
      <c r="I8" s="99">
        <v>10660</v>
      </c>
      <c r="J8" s="100">
        <v>79.72</v>
      </c>
      <c r="K8" s="101">
        <v>13035</v>
      </c>
      <c r="L8" s="99">
        <v>10564</v>
      </c>
      <c r="M8" s="100">
        <v>81.040000000000006</v>
      </c>
      <c r="N8" s="98">
        <v>12566</v>
      </c>
      <c r="O8" s="99">
        <v>10075</v>
      </c>
      <c r="P8" s="100">
        <v>80.180000000000007</v>
      </c>
      <c r="Q8" s="98">
        <v>12944</v>
      </c>
      <c r="R8" s="99">
        <v>10450</v>
      </c>
      <c r="S8" s="102">
        <v>80.73</v>
      </c>
      <c r="T8" s="101">
        <v>12298</v>
      </c>
      <c r="U8" s="99">
        <v>9934</v>
      </c>
      <c r="V8" s="100">
        <v>80.78</v>
      </c>
      <c r="W8" s="98">
        <v>11369</v>
      </c>
      <c r="X8" s="99">
        <v>9183</v>
      </c>
      <c r="Y8" s="100">
        <v>80.77</v>
      </c>
      <c r="Z8" s="98">
        <v>10665</v>
      </c>
      <c r="AA8" s="99">
        <v>8614</v>
      </c>
      <c r="AB8" s="102">
        <v>80.77</v>
      </c>
      <c r="AC8" s="103">
        <f t="shared" ref="AC8:AC19" si="0">U8-R8</f>
        <v>-516</v>
      </c>
      <c r="AD8" s="104">
        <f t="shared" ref="AD8:AD19" si="1">X8-U8</f>
        <v>-751</v>
      </c>
      <c r="AE8" s="105">
        <f t="shared" ref="AE8:AE19" si="2">AA8-X8</f>
        <v>-569</v>
      </c>
      <c r="AF8" s="183"/>
      <c r="AG8" s="88">
        <f>V8-S8</f>
        <v>4.9999999999997158E-2</v>
      </c>
      <c r="AH8" s="89">
        <f>Y8-V8</f>
        <v>-1.0000000000005116E-2</v>
      </c>
      <c r="AI8" s="90">
        <f>AB8-Y8</f>
        <v>0</v>
      </c>
      <c r="AJ8" s="61"/>
      <c r="AK8" s="61"/>
      <c r="AL8" s="61"/>
      <c r="AM8" s="61"/>
      <c r="AN8" s="61"/>
      <c r="AO8" s="61"/>
      <c r="AP8" s="61"/>
      <c r="AQ8" s="61"/>
      <c r="AR8" s="61"/>
      <c r="AS8" s="61"/>
      <c r="AT8" s="61"/>
      <c r="AU8" s="61"/>
      <c r="AV8" s="61"/>
      <c r="AW8" s="61"/>
      <c r="AX8" s="61"/>
      <c r="AY8" s="61"/>
      <c r="AZ8" s="61"/>
      <c r="BA8" s="61"/>
      <c r="BB8" s="61"/>
      <c r="BC8" s="61"/>
      <c r="BD8" s="61"/>
      <c r="BE8" s="61"/>
      <c r="BF8" s="61"/>
      <c r="BG8" s="61"/>
      <c r="BH8" s="61"/>
      <c r="BI8" s="61"/>
      <c r="BJ8" s="61"/>
      <c r="BK8" s="61"/>
      <c r="BL8" s="61"/>
      <c r="BM8" s="61"/>
      <c r="BN8" s="61"/>
      <c r="BO8" s="61"/>
      <c r="BP8" s="61"/>
      <c r="BQ8" s="61"/>
      <c r="BR8" s="61"/>
      <c r="BS8" s="61"/>
      <c r="BT8" s="61"/>
      <c r="BU8" s="61"/>
      <c r="BV8" s="61"/>
      <c r="BW8" s="61"/>
      <c r="BX8" s="61"/>
      <c r="BY8" s="61"/>
      <c r="BZ8" s="61"/>
      <c r="CA8" s="61"/>
      <c r="CB8" s="61"/>
      <c r="CC8" s="61"/>
      <c r="CD8" s="61"/>
      <c r="CE8" s="61"/>
      <c r="CF8" s="61"/>
      <c r="CG8" s="61"/>
      <c r="CH8" s="61"/>
      <c r="CI8" s="61"/>
      <c r="CJ8" s="61"/>
      <c r="CK8" s="61"/>
      <c r="CL8" s="61"/>
      <c r="CM8" s="61"/>
      <c r="CN8" s="61"/>
      <c r="CO8" s="61"/>
      <c r="CP8" s="61"/>
      <c r="CQ8" s="61"/>
      <c r="CR8" s="61"/>
      <c r="CS8" s="61"/>
      <c r="CT8" s="61"/>
      <c r="CU8" s="61"/>
      <c r="CV8" s="61"/>
    </row>
    <row r="9" spans="1:100" ht="20.100000000000001" customHeight="1" x14ac:dyDescent="0.25">
      <c r="A9" s="106" t="s">
        <v>39</v>
      </c>
      <c r="B9" s="107" t="s">
        <v>7</v>
      </c>
      <c r="C9" s="143" t="s">
        <v>28</v>
      </c>
      <c r="D9" s="108" t="s">
        <v>5</v>
      </c>
      <c r="E9" s="165"/>
      <c r="F9" s="169">
        <v>11222</v>
      </c>
      <c r="G9" s="109">
        <v>103.07</v>
      </c>
      <c r="H9" s="165"/>
      <c r="I9" s="169">
        <v>11025</v>
      </c>
      <c r="J9" s="46">
        <v>103.1</v>
      </c>
      <c r="K9" s="47"/>
      <c r="L9" s="169">
        <v>10957</v>
      </c>
      <c r="M9" s="46">
        <v>102.79</v>
      </c>
      <c r="N9" s="165"/>
      <c r="O9" s="169">
        <v>10865</v>
      </c>
      <c r="P9" s="111">
        <v>102.85</v>
      </c>
      <c r="Q9" s="165"/>
      <c r="R9" s="169">
        <v>10332</v>
      </c>
      <c r="S9" s="48">
        <v>102.55</v>
      </c>
      <c r="T9" s="47"/>
      <c r="U9" s="169">
        <v>10744</v>
      </c>
      <c r="V9" s="111">
        <v>102.81</v>
      </c>
      <c r="W9" s="165"/>
      <c r="X9" s="169">
        <v>10214</v>
      </c>
      <c r="Y9" s="111">
        <v>102.82</v>
      </c>
      <c r="Z9" s="165"/>
      <c r="AA9" s="169">
        <v>9441</v>
      </c>
      <c r="AB9" s="48">
        <v>102.81</v>
      </c>
      <c r="AC9" s="49">
        <f t="shared" si="0"/>
        <v>412</v>
      </c>
      <c r="AD9" s="60">
        <f t="shared" si="1"/>
        <v>-530</v>
      </c>
      <c r="AE9" s="71">
        <f t="shared" si="2"/>
        <v>-773</v>
      </c>
      <c r="AF9" s="182" t="s">
        <v>20</v>
      </c>
      <c r="AG9" s="85">
        <f>V9-S9</f>
        <v>0.26000000000000512</v>
      </c>
      <c r="AH9" s="86">
        <f>Y9-V9</f>
        <v>9.9999999999909051E-3</v>
      </c>
      <c r="AI9" s="87">
        <f>AB9-Y9</f>
        <v>-9.9999999999909051E-3</v>
      </c>
      <c r="AJ9" s="61"/>
      <c r="AK9" s="61"/>
      <c r="AL9" s="61"/>
      <c r="AM9" s="61"/>
      <c r="AN9" s="61"/>
      <c r="AO9" s="61"/>
      <c r="AP9" s="61"/>
      <c r="AQ9" s="61"/>
      <c r="AR9" s="61"/>
      <c r="AS9" s="61"/>
      <c r="AT9" s="61"/>
      <c r="AU9" s="61"/>
      <c r="AV9" s="61"/>
      <c r="AW9" s="61"/>
      <c r="AX9" s="61"/>
      <c r="AY9" s="61"/>
      <c r="AZ9" s="61"/>
      <c r="BA9" s="61"/>
      <c r="BB9" s="61"/>
      <c r="BC9" s="61"/>
      <c r="BD9" s="61"/>
      <c r="BE9" s="61"/>
      <c r="BF9" s="61"/>
      <c r="BG9" s="61"/>
      <c r="BH9" s="61"/>
      <c r="BI9" s="61"/>
      <c r="BJ9" s="61"/>
      <c r="BK9" s="61"/>
      <c r="BL9" s="61"/>
      <c r="BM9" s="61"/>
      <c r="BN9" s="61"/>
      <c r="BO9" s="61"/>
      <c r="BP9" s="61"/>
      <c r="BQ9" s="61"/>
      <c r="BR9" s="61"/>
      <c r="BS9" s="61"/>
      <c r="BT9" s="61"/>
      <c r="BU9" s="61"/>
      <c r="BV9" s="61"/>
      <c r="BW9" s="61"/>
      <c r="BX9" s="61"/>
      <c r="BY9" s="61"/>
      <c r="BZ9" s="61"/>
      <c r="CA9" s="61"/>
      <c r="CB9" s="61"/>
      <c r="CC9" s="61"/>
      <c r="CD9" s="61"/>
      <c r="CE9" s="61"/>
      <c r="CF9" s="61"/>
      <c r="CG9" s="61"/>
      <c r="CH9" s="61"/>
      <c r="CI9" s="61"/>
      <c r="CJ9" s="61"/>
      <c r="CK9" s="61"/>
      <c r="CL9" s="61"/>
      <c r="CM9" s="61"/>
      <c r="CN9" s="61"/>
      <c r="CO9" s="61"/>
      <c r="CP9" s="61"/>
      <c r="CQ9" s="61"/>
      <c r="CR9" s="61"/>
      <c r="CS9" s="61"/>
      <c r="CT9" s="61"/>
      <c r="CU9" s="61"/>
      <c r="CV9" s="61"/>
    </row>
    <row r="10" spans="1:100" ht="20.100000000000001" customHeight="1" x14ac:dyDescent="0.25">
      <c r="A10" s="106" t="s">
        <v>39</v>
      </c>
      <c r="B10" s="107" t="s">
        <v>8</v>
      </c>
      <c r="C10" s="82" t="s">
        <v>37</v>
      </c>
      <c r="D10" s="92" t="s">
        <v>5</v>
      </c>
      <c r="E10" s="98"/>
      <c r="F10" s="99">
        <v>11630</v>
      </c>
      <c r="G10" s="112">
        <v>102.35</v>
      </c>
      <c r="H10" s="98"/>
      <c r="I10" s="99">
        <v>11424</v>
      </c>
      <c r="J10" s="113">
        <v>101.8</v>
      </c>
      <c r="K10" s="101"/>
      <c r="L10" s="99">
        <v>11327</v>
      </c>
      <c r="M10" s="113">
        <v>102.74</v>
      </c>
      <c r="N10" s="98"/>
      <c r="O10" s="99">
        <v>11271</v>
      </c>
      <c r="P10" s="114">
        <v>102.87</v>
      </c>
      <c r="Q10" s="98"/>
      <c r="R10" s="99">
        <v>11079</v>
      </c>
      <c r="S10" s="115">
        <v>101.97</v>
      </c>
      <c r="T10" s="101"/>
      <c r="U10" s="99">
        <v>10601</v>
      </c>
      <c r="V10" s="114">
        <v>102.6</v>
      </c>
      <c r="W10" s="98"/>
      <c r="X10" s="99">
        <v>11025</v>
      </c>
      <c r="Y10" s="114">
        <v>102.62</v>
      </c>
      <c r="Z10" s="98"/>
      <c r="AA10" s="99">
        <v>10481</v>
      </c>
      <c r="AB10" s="115">
        <v>102.61</v>
      </c>
      <c r="AC10" s="103">
        <f t="shared" si="0"/>
        <v>-478</v>
      </c>
      <c r="AD10" s="104">
        <f t="shared" si="1"/>
        <v>424</v>
      </c>
      <c r="AE10" s="105">
        <f t="shared" si="2"/>
        <v>-544</v>
      </c>
      <c r="AF10" s="183"/>
      <c r="AG10" s="88">
        <f t="shared" ref="AG10:AG12" si="3">V10-S10</f>
        <v>0.62999999999999545</v>
      </c>
      <c r="AH10" s="89">
        <f t="shared" ref="AH10:AH12" si="4">Y10-V10</f>
        <v>2.0000000000010232E-2</v>
      </c>
      <c r="AI10" s="90">
        <f t="shared" ref="AI10:AI12" si="5">AB10-Y10</f>
        <v>-1.0000000000005116E-2</v>
      </c>
      <c r="AJ10" s="61"/>
      <c r="AK10" s="61"/>
      <c r="AL10" s="61"/>
      <c r="AM10" s="61"/>
      <c r="AN10" s="61"/>
      <c r="AO10" s="61"/>
      <c r="AP10" s="61"/>
      <c r="AQ10" s="61"/>
      <c r="AR10" s="61"/>
      <c r="AS10" s="61"/>
      <c r="AT10" s="61"/>
      <c r="AU10" s="61"/>
      <c r="AV10" s="61"/>
      <c r="AW10" s="61"/>
      <c r="AX10" s="61"/>
      <c r="AY10" s="61"/>
      <c r="AZ10" s="61"/>
      <c r="BA10" s="61"/>
      <c r="BB10" s="61"/>
      <c r="BC10" s="61"/>
      <c r="BD10" s="61"/>
      <c r="BE10" s="61"/>
      <c r="BF10" s="61"/>
      <c r="BG10" s="61"/>
      <c r="BH10" s="61"/>
      <c r="BI10" s="61"/>
      <c r="BJ10" s="61"/>
      <c r="BK10" s="61"/>
      <c r="BL10" s="61"/>
      <c r="BM10" s="61"/>
      <c r="BN10" s="61"/>
      <c r="BO10" s="61"/>
      <c r="BP10" s="61"/>
      <c r="BQ10" s="61"/>
      <c r="BR10" s="61"/>
      <c r="BS10" s="61"/>
      <c r="BT10" s="61"/>
      <c r="BU10" s="61"/>
      <c r="BV10" s="61"/>
      <c r="BW10" s="61"/>
      <c r="BX10" s="61"/>
      <c r="BY10" s="61"/>
      <c r="BZ10" s="61"/>
      <c r="CA10" s="61"/>
      <c r="CB10" s="61"/>
      <c r="CC10" s="61"/>
      <c r="CD10" s="61"/>
      <c r="CE10" s="61"/>
      <c r="CF10" s="61"/>
      <c r="CG10" s="61"/>
      <c r="CH10" s="61"/>
      <c r="CI10" s="61"/>
      <c r="CJ10" s="61"/>
      <c r="CK10" s="61"/>
      <c r="CL10" s="61"/>
      <c r="CM10" s="61"/>
      <c r="CN10" s="61"/>
      <c r="CO10" s="61"/>
      <c r="CP10" s="61"/>
      <c r="CQ10" s="61"/>
      <c r="CR10" s="61"/>
      <c r="CS10" s="61"/>
      <c r="CT10" s="61"/>
      <c r="CU10" s="61"/>
      <c r="CV10" s="61"/>
    </row>
    <row r="11" spans="1:100" ht="20.100000000000001" customHeight="1" x14ac:dyDescent="0.25">
      <c r="A11" s="106"/>
      <c r="B11" s="107"/>
      <c r="C11" s="116" t="s">
        <v>31</v>
      </c>
      <c r="D11" s="117"/>
      <c r="E11" s="118"/>
      <c r="F11" s="119">
        <f>SUM(F7:F10)</f>
        <v>34708</v>
      </c>
      <c r="G11" s="120"/>
      <c r="H11" s="118"/>
      <c r="I11" s="119">
        <f>SUM(I7:I10)</f>
        <v>34276</v>
      </c>
      <c r="J11" s="120"/>
      <c r="K11" s="122"/>
      <c r="L11" s="119">
        <f>SUM(L7:L10)</f>
        <v>34010</v>
      </c>
      <c r="M11" s="120"/>
      <c r="N11" s="118"/>
      <c r="O11" s="119">
        <f>SUM(O7:O10)</f>
        <v>33319</v>
      </c>
      <c r="P11" s="123"/>
      <c r="Q11" s="118"/>
      <c r="R11" s="119">
        <f>SUM(R7:R10)</f>
        <v>32886</v>
      </c>
      <c r="S11" s="124"/>
      <c r="T11" s="122"/>
      <c r="U11" s="119">
        <f>SUM(U7:U10)</f>
        <v>32243</v>
      </c>
      <c r="V11" s="123"/>
      <c r="W11" s="118"/>
      <c r="X11" s="119">
        <f>SUM(X7:X10)</f>
        <v>31327</v>
      </c>
      <c r="Y11" s="123"/>
      <c r="Z11" s="118"/>
      <c r="AA11" s="119">
        <f>SUM(AA7:AA10)</f>
        <v>29438</v>
      </c>
      <c r="AB11" s="124"/>
      <c r="AC11" s="125">
        <f t="shared" si="0"/>
        <v>-643</v>
      </c>
      <c r="AD11" s="126">
        <f t="shared" si="1"/>
        <v>-916</v>
      </c>
      <c r="AE11" s="127">
        <f t="shared" si="2"/>
        <v>-1889</v>
      </c>
      <c r="AF11" s="81"/>
      <c r="AG11" s="91"/>
      <c r="AH11" s="91"/>
      <c r="AI11" s="91"/>
      <c r="AJ11" s="61"/>
      <c r="AK11" s="61"/>
      <c r="AL11" s="61"/>
      <c r="AM11" s="61"/>
      <c r="AN11" s="61"/>
      <c r="AO11" s="61"/>
      <c r="AP11" s="61"/>
      <c r="AQ11" s="61"/>
      <c r="AR11" s="61"/>
      <c r="AS11" s="61"/>
      <c r="AT11" s="61"/>
      <c r="AU11" s="61"/>
      <c r="AV11" s="61"/>
      <c r="AW11" s="61"/>
      <c r="AX11" s="61"/>
      <c r="AY11" s="61"/>
      <c r="AZ11" s="61"/>
      <c r="BA11" s="61"/>
      <c r="BB11" s="61"/>
      <c r="BC11" s="61"/>
      <c r="BD11" s="61"/>
      <c r="BE11" s="61"/>
      <c r="BF11" s="61"/>
      <c r="BG11" s="61"/>
      <c r="BH11" s="61"/>
      <c r="BI11" s="61"/>
      <c r="BJ11" s="61"/>
      <c r="BK11" s="61"/>
      <c r="BL11" s="61"/>
      <c r="BM11" s="61"/>
      <c r="BN11" s="61"/>
      <c r="BO11" s="61"/>
      <c r="BP11" s="61"/>
      <c r="BQ11" s="61"/>
      <c r="BR11" s="61"/>
      <c r="BS11" s="61"/>
      <c r="BT11" s="61"/>
      <c r="BU11" s="61"/>
      <c r="BV11" s="61"/>
      <c r="BW11" s="61"/>
      <c r="BX11" s="61"/>
      <c r="BY11" s="61"/>
      <c r="BZ11" s="61"/>
      <c r="CA11" s="61"/>
      <c r="CB11" s="61"/>
      <c r="CC11" s="61"/>
      <c r="CD11" s="61"/>
      <c r="CE11" s="61"/>
      <c r="CF11" s="61"/>
      <c r="CG11" s="61"/>
      <c r="CH11" s="61"/>
      <c r="CI11" s="61"/>
      <c r="CJ11" s="61"/>
      <c r="CK11" s="61"/>
      <c r="CL11" s="61"/>
      <c r="CM11" s="61"/>
      <c r="CN11" s="61"/>
      <c r="CO11" s="61"/>
      <c r="CP11" s="61"/>
      <c r="CQ11" s="61"/>
      <c r="CR11" s="61"/>
      <c r="CS11" s="61"/>
      <c r="CT11" s="61"/>
      <c r="CU11" s="61"/>
      <c r="CV11" s="61"/>
    </row>
    <row r="12" spans="1:100" ht="20.100000000000001" customHeight="1" x14ac:dyDescent="0.25">
      <c r="A12" s="106" t="s">
        <v>39</v>
      </c>
      <c r="B12" s="107" t="s">
        <v>9</v>
      </c>
      <c r="C12" s="128" t="s">
        <v>36</v>
      </c>
      <c r="D12" s="129" t="s">
        <v>5</v>
      </c>
      <c r="E12" s="130"/>
      <c r="F12" s="131">
        <v>12169</v>
      </c>
      <c r="G12" s="133">
        <v>99.89</v>
      </c>
      <c r="H12" s="130"/>
      <c r="I12" s="131">
        <v>11665</v>
      </c>
      <c r="J12" s="134">
        <v>100.3</v>
      </c>
      <c r="K12" s="135"/>
      <c r="L12" s="131">
        <v>11520</v>
      </c>
      <c r="M12" s="134">
        <v>100.84</v>
      </c>
      <c r="N12" s="130"/>
      <c r="O12" s="131">
        <v>11380</v>
      </c>
      <c r="P12" s="136">
        <v>100.47</v>
      </c>
      <c r="Q12" s="130"/>
      <c r="R12" s="131">
        <v>11368</v>
      </c>
      <c r="S12" s="137">
        <v>100.86</v>
      </c>
      <c r="T12" s="135"/>
      <c r="U12" s="131">
        <v>11182</v>
      </c>
      <c r="V12" s="136">
        <v>100.93</v>
      </c>
      <c r="W12" s="130"/>
      <c r="X12" s="131">
        <v>10701</v>
      </c>
      <c r="Y12" s="136">
        <v>100.94</v>
      </c>
      <c r="Z12" s="130"/>
      <c r="AA12" s="131">
        <v>11127</v>
      </c>
      <c r="AB12" s="137">
        <v>100.93</v>
      </c>
      <c r="AC12" s="138">
        <f t="shared" si="0"/>
        <v>-186</v>
      </c>
      <c r="AD12" s="139">
        <f t="shared" si="1"/>
        <v>-481</v>
      </c>
      <c r="AE12" s="140">
        <f t="shared" si="2"/>
        <v>426</v>
      </c>
      <c r="AF12" s="183" t="s">
        <v>20</v>
      </c>
      <c r="AG12" s="85">
        <f t="shared" si="3"/>
        <v>7.000000000000739E-2</v>
      </c>
      <c r="AH12" s="86">
        <f t="shared" si="4"/>
        <v>9.9999999999909051E-3</v>
      </c>
      <c r="AI12" s="87">
        <f t="shared" si="5"/>
        <v>-9.9999999999909051E-3</v>
      </c>
      <c r="AJ12" s="61"/>
      <c r="AK12" s="61"/>
      <c r="AL12" s="61"/>
      <c r="AM12" s="61"/>
      <c r="AN12" s="61"/>
      <c r="AO12" s="61"/>
      <c r="AP12" s="61"/>
      <c r="AQ12" s="61"/>
      <c r="AR12" s="61"/>
      <c r="AS12" s="61"/>
      <c r="AT12" s="61"/>
      <c r="AU12" s="61"/>
      <c r="AV12" s="61"/>
      <c r="AW12" s="61"/>
      <c r="AX12" s="61"/>
      <c r="AY12" s="61"/>
      <c r="AZ12" s="61"/>
      <c r="BA12" s="61"/>
      <c r="BB12" s="61"/>
      <c r="BC12" s="61"/>
      <c r="BD12" s="61"/>
      <c r="BE12" s="61"/>
      <c r="BF12" s="61"/>
      <c r="BG12" s="61"/>
      <c r="BH12" s="61"/>
      <c r="BI12" s="61"/>
      <c r="BJ12" s="61"/>
      <c r="BK12" s="61"/>
      <c r="BL12" s="61"/>
      <c r="BM12" s="61"/>
      <c r="BN12" s="61"/>
      <c r="BO12" s="61"/>
      <c r="BP12" s="61"/>
      <c r="BQ12" s="61"/>
      <c r="BR12" s="61"/>
      <c r="BS12" s="61"/>
      <c r="BT12" s="61"/>
      <c r="BU12" s="61"/>
      <c r="BV12" s="61"/>
      <c r="BW12" s="61"/>
      <c r="BX12" s="61"/>
      <c r="BY12" s="61"/>
      <c r="BZ12" s="61"/>
      <c r="CA12" s="61"/>
      <c r="CB12" s="61"/>
      <c r="CC12" s="61"/>
      <c r="CD12" s="61"/>
      <c r="CE12" s="61"/>
      <c r="CF12" s="61"/>
      <c r="CG12" s="61"/>
      <c r="CH12" s="61"/>
      <c r="CI12" s="61"/>
      <c r="CJ12" s="61"/>
      <c r="CK12" s="61"/>
      <c r="CL12" s="61"/>
      <c r="CM12" s="61"/>
      <c r="CN12" s="61"/>
      <c r="CO12" s="61"/>
      <c r="CP12" s="61"/>
      <c r="CQ12" s="61"/>
      <c r="CR12" s="61"/>
      <c r="CS12" s="61"/>
      <c r="CT12" s="61"/>
      <c r="CU12" s="61"/>
      <c r="CV12" s="61"/>
    </row>
    <row r="13" spans="1:100" ht="20.100000000000001" customHeight="1" x14ac:dyDescent="0.25">
      <c r="A13" s="106" t="s">
        <v>39</v>
      </c>
      <c r="B13" s="107" t="s">
        <v>10</v>
      </c>
      <c r="C13" s="128" t="s">
        <v>32</v>
      </c>
      <c r="D13" s="129" t="s">
        <v>5</v>
      </c>
      <c r="E13" s="130"/>
      <c r="F13" s="131">
        <v>12122</v>
      </c>
      <c r="G13" s="133">
        <v>98.75</v>
      </c>
      <c r="H13" s="130"/>
      <c r="I13" s="131">
        <v>12143</v>
      </c>
      <c r="J13" s="134">
        <v>99.79</v>
      </c>
      <c r="K13" s="135"/>
      <c r="L13" s="131">
        <v>11665</v>
      </c>
      <c r="M13" s="134">
        <v>100</v>
      </c>
      <c r="N13" s="130"/>
      <c r="O13" s="131">
        <v>11472</v>
      </c>
      <c r="P13" s="136">
        <v>99.58</v>
      </c>
      <c r="Q13" s="130"/>
      <c r="R13" s="131">
        <v>11258</v>
      </c>
      <c r="S13" s="137">
        <v>98.93</v>
      </c>
      <c r="T13" s="135"/>
      <c r="U13" s="131">
        <v>11256</v>
      </c>
      <c r="V13" s="136">
        <v>99.01</v>
      </c>
      <c r="W13" s="130"/>
      <c r="X13" s="131">
        <v>11071</v>
      </c>
      <c r="Y13" s="136">
        <v>99.01</v>
      </c>
      <c r="Z13" s="130"/>
      <c r="AA13" s="131">
        <v>10595</v>
      </c>
      <c r="AB13" s="137">
        <v>99.01</v>
      </c>
      <c r="AC13" s="138">
        <f t="shared" si="0"/>
        <v>-2</v>
      </c>
      <c r="AD13" s="139">
        <f t="shared" si="1"/>
        <v>-185</v>
      </c>
      <c r="AE13" s="140">
        <f t="shared" si="2"/>
        <v>-476</v>
      </c>
      <c r="AF13" s="183"/>
      <c r="AG13" s="93">
        <f>V13-S13</f>
        <v>7.9999999999998295E-2</v>
      </c>
      <c r="AH13" s="91">
        <f>Y13-V13</f>
        <v>0</v>
      </c>
      <c r="AI13" s="94">
        <f>AB13-Y13</f>
        <v>0</v>
      </c>
      <c r="AJ13" s="61"/>
      <c r="AK13" s="61"/>
      <c r="AL13" s="61"/>
      <c r="AM13" s="61"/>
      <c r="AN13" s="61"/>
      <c r="AO13" s="61"/>
      <c r="AP13" s="61"/>
      <c r="AQ13" s="61"/>
      <c r="AR13" s="61"/>
      <c r="AS13" s="61"/>
      <c r="AT13" s="61"/>
      <c r="AU13" s="61"/>
      <c r="AV13" s="61"/>
      <c r="AW13" s="61"/>
      <c r="AX13" s="61"/>
      <c r="AY13" s="61"/>
      <c r="AZ13" s="61"/>
      <c r="BA13" s="61"/>
      <c r="BB13" s="61"/>
      <c r="BC13" s="61"/>
      <c r="BD13" s="61"/>
      <c r="BE13" s="61"/>
      <c r="BF13" s="61"/>
      <c r="BG13" s="61"/>
      <c r="BH13" s="61"/>
      <c r="BI13" s="61"/>
      <c r="BJ13" s="61"/>
      <c r="BK13" s="61"/>
      <c r="BL13" s="61"/>
      <c r="BM13" s="61"/>
      <c r="BN13" s="61"/>
      <c r="BO13" s="61"/>
      <c r="BP13" s="61"/>
      <c r="BQ13" s="61"/>
      <c r="BR13" s="61"/>
      <c r="BS13" s="61"/>
      <c r="BT13" s="61"/>
      <c r="BU13" s="61"/>
      <c r="BV13" s="61"/>
      <c r="BW13" s="61"/>
      <c r="BX13" s="61"/>
      <c r="BY13" s="61"/>
      <c r="BZ13" s="61"/>
      <c r="CA13" s="61"/>
      <c r="CB13" s="61"/>
      <c r="CC13" s="61"/>
      <c r="CD13" s="61"/>
      <c r="CE13" s="61"/>
      <c r="CF13" s="61"/>
      <c r="CG13" s="61"/>
      <c r="CH13" s="61"/>
      <c r="CI13" s="61"/>
      <c r="CJ13" s="61"/>
      <c r="CK13" s="61"/>
      <c r="CL13" s="61"/>
      <c r="CM13" s="61"/>
      <c r="CN13" s="61"/>
      <c r="CO13" s="61"/>
      <c r="CP13" s="61"/>
      <c r="CQ13" s="61"/>
      <c r="CR13" s="61"/>
      <c r="CS13" s="61"/>
      <c r="CT13" s="61"/>
      <c r="CU13" s="61"/>
      <c r="CV13" s="61"/>
    </row>
    <row r="14" spans="1:100" ht="20.100000000000001" customHeight="1" x14ac:dyDescent="0.25">
      <c r="A14" s="106" t="s">
        <v>39</v>
      </c>
      <c r="B14" s="107" t="s">
        <v>11</v>
      </c>
      <c r="C14" s="128" t="s">
        <v>33</v>
      </c>
      <c r="D14" s="129" t="s">
        <v>5</v>
      </c>
      <c r="E14" s="130"/>
      <c r="F14" s="131">
        <v>12371</v>
      </c>
      <c r="G14" s="133">
        <v>99.61</v>
      </c>
      <c r="H14" s="130"/>
      <c r="I14" s="131">
        <v>11972</v>
      </c>
      <c r="J14" s="134">
        <v>98.76</v>
      </c>
      <c r="K14" s="135"/>
      <c r="L14" s="131">
        <v>12101</v>
      </c>
      <c r="M14" s="134">
        <v>99.65</v>
      </c>
      <c r="N14" s="130"/>
      <c r="O14" s="131">
        <v>11597</v>
      </c>
      <c r="P14" s="136">
        <v>99.42</v>
      </c>
      <c r="Q14" s="130"/>
      <c r="R14" s="131">
        <v>11373</v>
      </c>
      <c r="S14" s="137">
        <v>99.14</v>
      </c>
      <c r="T14" s="135"/>
      <c r="U14" s="131">
        <v>11170</v>
      </c>
      <c r="V14" s="136">
        <v>99.22</v>
      </c>
      <c r="W14" s="130"/>
      <c r="X14" s="131">
        <v>11169</v>
      </c>
      <c r="Y14" s="136">
        <v>99.23</v>
      </c>
      <c r="Z14" s="130"/>
      <c r="AA14" s="131">
        <v>10986</v>
      </c>
      <c r="AB14" s="137">
        <v>99.23</v>
      </c>
      <c r="AC14" s="138">
        <f t="shared" si="0"/>
        <v>-203</v>
      </c>
      <c r="AD14" s="139">
        <f t="shared" si="1"/>
        <v>-1</v>
      </c>
      <c r="AE14" s="140">
        <f t="shared" si="2"/>
        <v>-183</v>
      </c>
      <c r="AF14" s="183"/>
      <c r="AG14" s="93">
        <f>V14-S14</f>
        <v>7.9999999999998295E-2</v>
      </c>
      <c r="AH14" s="91">
        <f>Y14-V14</f>
        <v>1.0000000000005116E-2</v>
      </c>
      <c r="AI14" s="94">
        <f>AB14-Y14</f>
        <v>0</v>
      </c>
      <c r="AJ14" s="61"/>
      <c r="AK14" s="61"/>
      <c r="AL14" s="61"/>
      <c r="AM14" s="61"/>
      <c r="AN14" s="61"/>
      <c r="AO14" s="61"/>
      <c r="AP14" s="61"/>
      <c r="AQ14" s="61"/>
      <c r="AR14" s="61"/>
      <c r="AS14" s="61"/>
      <c r="AT14" s="61"/>
      <c r="AU14" s="61"/>
      <c r="AV14" s="61"/>
      <c r="AW14" s="61"/>
      <c r="AX14" s="61"/>
      <c r="AY14" s="61"/>
      <c r="AZ14" s="61"/>
      <c r="BA14" s="61"/>
      <c r="BB14" s="61"/>
      <c r="BC14" s="61"/>
      <c r="BD14" s="61"/>
      <c r="BE14" s="61"/>
      <c r="BF14" s="61"/>
      <c r="BG14" s="61"/>
      <c r="BH14" s="61"/>
      <c r="BI14" s="61"/>
      <c r="BJ14" s="61"/>
      <c r="BK14" s="61"/>
      <c r="BL14" s="61"/>
      <c r="BM14" s="61"/>
      <c r="BN14" s="61"/>
      <c r="BO14" s="61"/>
      <c r="BP14" s="61"/>
      <c r="BQ14" s="61"/>
      <c r="BR14" s="61"/>
      <c r="BS14" s="61"/>
      <c r="BT14" s="61"/>
      <c r="BU14" s="61"/>
      <c r="BV14" s="61"/>
      <c r="BW14" s="61"/>
      <c r="BX14" s="61"/>
      <c r="BY14" s="61"/>
      <c r="BZ14" s="61"/>
      <c r="CA14" s="61"/>
      <c r="CB14" s="61"/>
      <c r="CC14" s="61"/>
      <c r="CD14" s="61"/>
      <c r="CE14" s="61"/>
      <c r="CF14" s="61"/>
      <c r="CG14" s="61"/>
      <c r="CH14" s="61"/>
      <c r="CI14" s="61"/>
      <c r="CJ14" s="61"/>
      <c r="CK14" s="61"/>
      <c r="CL14" s="61"/>
      <c r="CM14" s="61"/>
      <c r="CN14" s="61"/>
      <c r="CO14" s="61"/>
      <c r="CP14" s="61"/>
      <c r="CQ14" s="61"/>
      <c r="CR14" s="61"/>
      <c r="CS14" s="61"/>
      <c r="CT14" s="61"/>
      <c r="CU14" s="61"/>
      <c r="CV14" s="61"/>
    </row>
    <row r="15" spans="1:100" ht="20.100000000000001" customHeight="1" x14ac:dyDescent="0.25">
      <c r="A15" s="106" t="s">
        <v>39</v>
      </c>
      <c r="B15" s="107" t="s">
        <v>12</v>
      </c>
      <c r="C15" s="128" t="s">
        <v>34</v>
      </c>
      <c r="D15" s="129" t="s">
        <v>5</v>
      </c>
      <c r="E15" s="130"/>
      <c r="F15" s="131">
        <v>11899</v>
      </c>
      <c r="G15" s="133">
        <v>99.13</v>
      </c>
      <c r="H15" s="130"/>
      <c r="I15" s="131">
        <v>12198</v>
      </c>
      <c r="J15" s="134">
        <v>98.6</v>
      </c>
      <c r="K15" s="135"/>
      <c r="L15" s="131">
        <v>11899</v>
      </c>
      <c r="M15" s="134">
        <v>99.39</v>
      </c>
      <c r="N15" s="130"/>
      <c r="O15" s="131">
        <v>11975</v>
      </c>
      <c r="P15" s="136">
        <v>98.96</v>
      </c>
      <c r="Q15" s="130"/>
      <c r="R15" s="131">
        <v>11477</v>
      </c>
      <c r="S15" s="137">
        <v>98.97</v>
      </c>
      <c r="T15" s="135"/>
      <c r="U15" s="131">
        <v>11277</v>
      </c>
      <c r="V15" s="136">
        <v>99.16</v>
      </c>
      <c r="W15" s="130"/>
      <c r="X15" s="131">
        <v>11075</v>
      </c>
      <c r="Y15" s="136">
        <v>99.15</v>
      </c>
      <c r="Z15" s="130"/>
      <c r="AA15" s="131">
        <v>11075</v>
      </c>
      <c r="AB15" s="137">
        <v>99.16</v>
      </c>
      <c r="AC15" s="138">
        <f t="shared" si="0"/>
        <v>-200</v>
      </c>
      <c r="AD15" s="139">
        <f t="shared" si="1"/>
        <v>-202</v>
      </c>
      <c r="AE15" s="140">
        <f t="shared" si="2"/>
        <v>0</v>
      </c>
      <c r="AF15" s="183"/>
      <c r="AG15" s="93">
        <f>V15-S15</f>
        <v>0.18999999999999773</v>
      </c>
      <c r="AH15" s="91">
        <f>Y15-V15</f>
        <v>-9.9999999999909051E-3</v>
      </c>
      <c r="AI15" s="94">
        <f>AB15-Y15</f>
        <v>9.9999999999909051E-3</v>
      </c>
      <c r="AJ15" s="61"/>
      <c r="AK15" s="61"/>
      <c r="AL15" s="61"/>
      <c r="AM15" s="61"/>
      <c r="AN15" s="61"/>
      <c r="AO15" s="61"/>
      <c r="AP15" s="61"/>
      <c r="AQ15" s="61"/>
      <c r="AR15" s="61"/>
      <c r="AS15" s="61"/>
      <c r="AT15" s="61"/>
      <c r="AU15" s="61"/>
      <c r="AV15" s="61"/>
      <c r="AW15" s="61"/>
      <c r="AX15" s="61"/>
      <c r="AY15" s="61"/>
      <c r="AZ15" s="61"/>
      <c r="BA15" s="61"/>
      <c r="BB15" s="61"/>
      <c r="BC15" s="61"/>
      <c r="BD15" s="61"/>
      <c r="BE15" s="61"/>
      <c r="BF15" s="61"/>
      <c r="BG15" s="61"/>
      <c r="BH15" s="61"/>
      <c r="BI15" s="61"/>
      <c r="BJ15" s="61"/>
      <c r="BK15" s="61"/>
      <c r="BL15" s="61"/>
      <c r="BM15" s="61"/>
      <c r="BN15" s="61"/>
      <c r="BO15" s="61"/>
      <c r="BP15" s="61"/>
      <c r="BQ15" s="61"/>
      <c r="BR15" s="61"/>
      <c r="BS15" s="61"/>
      <c r="BT15" s="61"/>
      <c r="BU15" s="61"/>
      <c r="BV15" s="61"/>
      <c r="BW15" s="61"/>
      <c r="BX15" s="61"/>
      <c r="BY15" s="61"/>
      <c r="BZ15" s="61"/>
      <c r="CA15" s="61"/>
      <c r="CB15" s="61"/>
      <c r="CC15" s="61"/>
      <c r="CD15" s="61"/>
      <c r="CE15" s="61"/>
      <c r="CF15" s="61"/>
      <c r="CG15" s="61"/>
      <c r="CH15" s="61"/>
      <c r="CI15" s="61"/>
      <c r="CJ15" s="61"/>
      <c r="CK15" s="61"/>
      <c r="CL15" s="61"/>
      <c r="CM15" s="61"/>
      <c r="CN15" s="61"/>
      <c r="CO15" s="61"/>
      <c r="CP15" s="61"/>
      <c r="CQ15" s="61"/>
      <c r="CR15" s="61"/>
      <c r="CS15" s="61"/>
      <c r="CT15" s="61"/>
      <c r="CU15" s="61"/>
      <c r="CV15" s="61"/>
    </row>
    <row r="16" spans="1:100" ht="20.100000000000001" customHeight="1" x14ac:dyDescent="0.25">
      <c r="A16" s="106" t="s">
        <v>39</v>
      </c>
      <c r="B16" s="107" t="s">
        <v>13</v>
      </c>
      <c r="C16" s="128" t="s">
        <v>35</v>
      </c>
      <c r="D16" s="129" t="s">
        <v>5</v>
      </c>
      <c r="E16" s="130"/>
      <c r="F16" s="131">
        <v>12416</v>
      </c>
      <c r="G16" s="133">
        <v>100.19</v>
      </c>
      <c r="H16" s="130"/>
      <c r="I16" s="131">
        <v>11899</v>
      </c>
      <c r="J16" s="134">
        <v>100</v>
      </c>
      <c r="K16" s="135"/>
      <c r="L16" s="131">
        <v>12271</v>
      </c>
      <c r="M16" s="134">
        <v>100.6</v>
      </c>
      <c r="N16" s="130"/>
      <c r="O16" s="131">
        <v>11939</v>
      </c>
      <c r="P16" s="136">
        <v>100.34</v>
      </c>
      <c r="Q16" s="130"/>
      <c r="R16" s="131">
        <v>11937</v>
      </c>
      <c r="S16" s="137">
        <v>99.68</v>
      </c>
      <c r="T16" s="135"/>
      <c r="U16" s="131">
        <v>11503</v>
      </c>
      <c r="V16" s="136">
        <v>100.23</v>
      </c>
      <c r="W16" s="130"/>
      <c r="X16" s="131">
        <v>11303</v>
      </c>
      <c r="Y16" s="136">
        <v>100.23</v>
      </c>
      <c r="Z16" s="130"/>
      <c r="AA16" s="131">
        <v>11101</v>
      </c>
      <c r="AB16" s="137">
        <v>100.23</v>
      </c>
      <c r="AC16" s="138">
        <f t="shared" si="0"/>
        <v>-434</v>
      </c>
      <c r="AD16" s="139">
        <f t="shared" si="1"/>
        <v>-200</v>
      </c>
      <c r="AE16" s="140">
        <f t="shared" si="2"/>
        <v>-202</v>
      </c>
      <c r="AF16" s="184"/>
      <c r="AG16" s="88">
        <f>V16-S16</f>
        <v>0.54999999999999716</v>
      </c>
      <c r="AH16" s="89">
        <f>Y16-V16</f>
        <v>0</v>
      </c>
      <c r="AI16" s="90">
        <f>AB16-Y16</f>
        <v>0</v>
      </c>
      <c r="AJ16" s="61"/>
      <c r="AK16" s="61"/>
      <c r="AL16" s="61"/>
      <c r="AM16" s="61"/>
      <c r="AN16" s="61"/>
      <c r="AO16" s="61"/>
      <c r="AP16" s="61"/>
      <c r="AQ16" s="61"/>
      <c r="AR16" s="61"/>
      <c r="AS16" s="61"/>
      <c r="AT16" s="61"/>
      <c r="AU16" s="61"/>
      <c r="AV16" s="61"/>
      <c r="AW16" s="61"/>
      <c r="AX16" s="61"/>
      <c r="AY16" s="61"/>
      <c r="AZ16" s="61"/>
      <c r="BA16" s="61"/>
      <c r="BB16" s="61"/>
      <c r="BC16" s="61"/>
      <c r="BD16" s="61"/>
      <c r="BE16" s="61"/>
      <c r="BF16" s="61"/>
      <c r="BG16" s="61"/>
      <c r="BH16" s="61"/>
      <c r="BI16" s="61"/>
      <c r="BJ16" s="61"/>
      <c r="BK16" s="61"/>
      <c r="BL16" s="61"/>
      <c r="BM16" s="61"/>
      <c r="BN16" s="61"/>
      <c r="BO16" s="61"/>
      <c r="BP16" s="61"/>
      <c r="BQ16" s="61"/>
      <c r="BR16" s="61"/>
      <c r="BS16" s="61"/>
      <c r="BT16" s="61"/>
      <c r="BU16" s="61"/>
      <c r="BV16" s="61"/>
      <c r="BW16" s="61"/>
      <c r="BX16" s="61"/>
      <c r="BY16" s="61"/>
      <c r="BZ16" s="61"/>
      <c r="CA16" s="61"/>
      <c r="CB16" s="61"/>
      <c r="CC16" s="61"/>
      <c r="CD16" s="61"/>
      <c r="CE16" s="61"/>
      <c r="CF16" s="61"/>
      <c r="CG16" s="61"/>
      <c r="CH16" s="61"/>
      <c r="CI16" s="61"/>
      <c r="CJ16" s="61"/>
      <c r="CK16" s="61"/>
      <c r="CL16" s="61"/>
      <c r="CM16" s="61"/>
      <c r="CN16" s="61"/>
      <c r="CO16" s="61"/>
      <c r="CP16" s="61"/>
      <c r="CQ16" s="61"/>
      <c r="CR16" s="61"/>
      <c r="CS16" s="61"/>
      <c r="CT16" s="61"/>
      <c r="CU16" s="61"/>
      <c r="CV16" s="61"/>
    </row>
    <row r="17" spans="1:100" ht="20.100000000000001" customHeight="1" x14ac:dyDescent="0.25">
      <c r="A17" s="106"/>
      <c r="B17" s="107"/>
      <c r="C17" s="141" t="s">
        <v>25</v>
      </c>
      <c r="D17" s="142"/>
      <c r="E17" s="144"/>
      <c r="F17" s="145">
        <f>SUM(F12:F16)</f>
        <v>60977</v>
      </c>
      <c r="G17" s="146"/>
      <c r="H17" s="144"/>
      <c r="I17" s="145">
        <f>SUM(I12:I16)</f>
        <v>59877</v>
      </c>
      <c r="J17" s="146"/>
      <c r="K17" s="147"/>
      <c r="L17" s="145">
        <f>SUM(L12:L16)</f>
        <v>59456</v>
      </c>
      <c r="M17" s="146"/>
      <c r="N17" s="144"/>
      <c r="O17" s="145">
        <f>SUM(O12:O16)</f>
        <v>58363</v>
      </c>
      <c r="P17" s="148"/>
      <c r="Q17" s="144"/>
      <c r="R17" s="145">
        <f>SUM(R12:R16)</f>
        <v>57413</v>
      </c>
      <c r="S17" s="149"/>
      <c r="T17" s="147"/>
      <c r="U17" s="145">
        <f>SUM(U12:U16)</f>
        <v>56388</v>
      </c>
      <c r="V17" s="148"/>
      <c r="W17" s="144"/>
      <c r="X17" s="145">
        <f>SUM(X12:X16)</f>
        <v>55319</v>
      </c>
      <c r="Y17" s="148"/>
      <c r="Z17" s="144"/>
      <c r="AA17" s="145">
        <f>SUM(AA12:AA16)</f>
        <v>54884</v>
      </c>
      <c r="AB17" s="149"/>
      <c r="AC17" s="150">
        <f t="shared" si="0"/>
        <v>-1025</v>
      </c>
      <c r="AD17" s="151">
        <f t="shared" si="1"/>
        <v>-1069</v>
      </c>
      <c r="AE17" s="152">
        <f t="shared" si="2"/>
        <v>-435</v>
      </c>
      <c r="AF17" s="81"/>
      <c r="AG17" s="91"/>
      <c r="AH17" s="91"/>
      <c r="AI17" s="91"/>
      <c r="AJ17" s="61"/>
      <c r="AK17" s="61"/>
      <c r="AL17" s="61"/>
      <c r="AM17" s="61"/>
      <c r="AN17" s="61"/>
      <c r="AO17" s="61"/>
      <c r="AP17" s="61"/>
      <c r="AQ17" s="61"/>
      <c r="AR17" s="61"/>
      <c r="AS17" s="61"/>
      <c r="AT17" s="61"/>
      <c r="AU17" s="61"/>
      <c r="AV17" s="61"/>
      <c r="AW17" s="61"/>
      <c r="AX17" s="61"/>
      <c r="AY17" s="61"/>
      <c r="AZ17" s="61"/>
      <c r="BA17" s="61"/>
      <c r="BB17" s="61"/>
      <c r="BC17" s="61"/>
      <c r="BD17" s="61"/>
      <c r="BE17" s="61"/>
      <c r="BF17" s="61"/>
      <c r="BG17" s="61"/>
      <c r="BH17" s="61"/>
      <c r="BI17" s="61"/>
      <c r="BJ17" s="61"/>
      <c r="BK17" s="61"/>
      <c r="BL17" s="61"/>
      <c r="BM17" s="61"/>
      <c r="BN17" s="61"/>
      <c r="BO17" s="61"/>
      <c r="BP17" s="61"/>
      <c r="BQ17" s="61"/>
      <c r="BR17" s="61"/>
      <c r="BS17" s="61"/>
      <c r="BT17" s="61"/>
      <c r="BU17" s="61"/>
      <c r="BV17" s="61"/>
      <c r="BW17" s="61"/>
      <c r="BX17" s="61"/>
      <c r="BY17" s="61"/>
      <c r="BZ17" s="61"/>
      <c r="CA17" s="61"/>
      <c r="CB17" s="61"/>
      <c r="CC17" s="61"/>
      <c r="CD17" s="61"/>
      <c r="CE17" s="61"/>
      <c r="CF17" s="61"/>
      <c r="CG17" s="61"/>
      <c r="CH17" s="61"/>
      <c r="CI17" s="61"/>
      <c r="CJ17" s="61"/>
      <c r="CK17" s="61"/>
      <c r="CL17" s="61"/>
      <c r="CM17" s="61"/>
      <c r="CN17" s="61"/>
      <c r="CO17" s="61"/>
      <c r="CP17" s="61"/>
      <c r="CQ17" s="61"/>
      <c r="CR17" s="61"/>
      <c r="CS17" s="61"/>
      <c r="CT17" s="61"/>
      <c r="CU17" s="61"/>
      <c r="CV17" s="61"/>
    </row>
    <row r="18" spans="1:100" ht="27" customHeight="1" x14ac:dyDescent="0.25">
      <c r="A18" s="153" t="s">
        <v>39</v>
      </c>
      <c r="B18" s="155" t="s">
        <v>14</v>
      </c>
      <c r="C18" s="156" t="s">
        <v>30</v>
      </c>
      <c r="D18" s="157" t="s">
        <v>5</v>
      </c>
      <c r="E18" s="158"/>
      <c r="F18" s="159">
        <v>1142</v>
      </c>
      <c r="G18" s="160">
        <v>11.63</v>
      </c>
      <c r="H18" s="158"/>
      <c r="I18" s="159">
        <v>1168</v>
      </c>
      <c r="J18" s="161">
        <v>2.2799999999999998</v>
      </c>
      <c r="K18" s="162"/>
      <c r="L18" s="159">
        <v>1239</v>
      </c>
      <c r="M18" s="161">
        <v>6.08</v>
      </c>
      <c r="N18" s="158"/>
      <c r="O18" s="159">
        <v>1304</v>
      </c>
      <c r="P18" s="161">
        <v>5.25</v>
      </c>
      <c r="Q18" s="158"/>
      <c r="R18" s="159">
        <v>1323</v>
      </c>
      <c r="S18" s="163">
        <v>1.46</v>
      </c>
      <c r="T18" s="162"/>
      <c r="U18" s="159">
        <v>1343</v>
      </c>
      <c r="V18" s="161">
        <v>1.51</v>
      </c>
      <c r="W18" s="158"/>
      <c r="X18" s="159">
        <v>1365</v>
      </c>
      <c r="Y18" s="161">
        <v>1.64</v>
      </c>
      <c r="Z18" s="158"/>
      <c r="AA18" s="159">
        <v>1389</v>
      </c>
      <c r="AB18" s="163">
        <v>1.76</v>
      </c>
      <c r="AC18" s="164">
        <f t="shared" si="0"/>
        <v>20</v>
      </c>
      <c r="AD18" s="166">
        <f t="shared" si="1"/>
        <v>22</v>
      </c>
      <c r="AE18" s="167">
        <f t="shared" si="2"/>
        <v>24</v>
      </c>
      <c r="AF18" s="168" t="s">
        <v>21</v>
      </c>
      <c r="AG18" s="95">
        <f>V18-S18</f>
        <v>5.0000000000000044E-2</v>
      </c>
      <c r="AH18" s="96">
        <f>Y18-V18</f>
        <v>0.12999999999999989</v>
      </c>
      <c r="AI18" s="97">
        <f>AB18-Y18</f>
        <v>0.12000000000000011</v>
      </c>
      <c r="AJ18" s="61"/>
      <c r="AK18" s="61"/>
      <c r="AL18" s="61"/>
      <c r="AM18" s="61"/>
      <c r="AN18" s="61"/>
      <c r="AO18" s="61"/>
      <c r="AP18" s="61"/>
      <c r="AQ18" s="61"/>
      <c r="AR18" s="61"/>
      <c r="AS18" s="61"/>
      <c r="AT18" s="61"/>
      <c r="AU18" s="61"/>
      <c r="AV18" s="61"/>
      <c r="AW18" s="61"/>
      <c r="AX18" s="61"/>
      <c r="AY18" s="61"/>
      <c r="AZ18" s="61"/>
      <c r="BA18" s="61"/>
      <c r="BB18" s="61"/>
      <c r="BC18" s="61"/>
      <c r="BD18" s="61"/>
      <c r="BE18" s="61"/>
      <c r="BF18" s="61"/>
      <c r="BG18" s="61"/>
      <c r="BH18" s="61"/>
      <c r="BI18" s="61"/>
      <c r="BJ18" s="61"/>
      <c r="BK18" s="61"/>
      <c r="BL18" s="61"/>
      <c r="BM18" s="61"/>
      <c r="BN18" s="61"/>
      <c r="BO18" s="61"/>
      <c r="BP18" s="61"/>
      <c r="BQ18" s="61"/>
      <c r="BR18" s="61"/>
      <c r="BS18" s="61"/>
      <c r="BT18" s="61"/>
      <c r="BU18" s="61"/>
      <c r="BV18" s="61"/>
      <c r="BW18" s="61"/>
      <c r="BX18" s="61"/>
      <c r="BY18" s="61"/>
      <c r="BZ18" s="61"/>
      <c r="CA18" s="61"/>
      <c r="CB18" s="61"/>
      <c r="CC18" s="61"/>
      <c r="CD18" s="61"/>
      <c r="CE18" s="61"/>
      <c r="CF18" s="61"/>
      <c r="CG18" s="61"/>
      <c r="CH18" s="61"/>
      <c r="CI18" s="61"/>
      <c r="CJ18" s="61"/>
      <c r="CK18" s="61"/>
      <c r="CL18" s="61"/>
      <c r="CM18" s="61"/>
      <c r="CN18" s="61"/>
      <c r="CO18" s="61"/>
      <c r="CP18" s="61"/>
      <c r="CQ18" s="61"/>
      <c r="CR18" s="61"/>
      <c r="CS18" s="61"/>
      <c r="CT18" s="61"/>
      <c r="CU18" s="61"/>
      <c r="CV18" s="61"/>
    </row>
    <row r="19" spans="1:100" ht="20.100000000000001" customHeight="1" x14ac:dyDescent="0.25">
      <c r="C19" s="69" t="s">
        <v>29</v>
      </c>
      <c r="D19" s="70"/>
      <c r="E19" s="72"/>
      <c r="F19" s="73">
        <f>F11+F17+F18</f>
        <v>96827</v>
      </c>
      <c r="G19" s="74"/>
      <c r="H19" s="72"/>
      <c r="I19" s="73">
        <f>I11+I17+I18</f>
        <v>95321</v>
      </c>
      <c r="J19" s="74"/>
      <c r="K19" s="75"/>
      <c r="L19" s="73">
        <f>L11+L17+L18</f>
        <v>94705</v>
      </c>
      <c r="M19" s="76"/>
      <c r="N19" s="72"/>
      <c r="O19" s="73">
        <f>O11+O17+O18</f>
        <v>92986</v>
      </c>
      <c r="P19" s="76"/>
      <c r="Q19" s="72"/>
      <c r="R19" s="73">
        <f>R11+R17+R18</f>
        <v>91622</v>
      </c>
      <c r="S19" s="77"/>
      <c r="T19" s="75"/>
      <c r="U19" s="73">
        <f>U11+U17+U18</f>
        <v>89974</v>
      </c>
      <c r="V19" s="76"/>
      <c r="W19" s="72"/>
      <c r="X19" s="73">
        <f>X11+X17+X18</f>
        <v>88011</v>
      </c>
      <c r="Y19" s="76"/>
      <c r="Z19" s="72"/>
      <c r="AA19" s="73">
        <f>AA11+AA17+AA18</f>
        <v>85711</v>
      </c>
      <c r="AB19" s="77"/>
      <c r="AC19" s="78">
        <f t="shared" si="0"/>
        <v>-1648</v>
      </c>
      <c r="AD19" s="79">
        <f t="shared" si="1"/>
        <v>-1963</v>
      </c>
      <c r="AE19" s="80">
        <f t="shared" si="2"/>
        <v>-2300</v>
      </c>
      <c r="AF19" s="81"/>
      <c r="AH19" s="83"/>
    </row>
    <row r="20" spans="1:100" ht="15.75" customHeight="1" x14ac:dyDescent="0.25"/>
    <row r="21" spans="1:100" ht="15" customHeight="1" x14ac:dyDescent="0.25">
      <c r="A21" s="84"/>
      <c r="B21" s="84"/>
      <c r="C21" s="84" t="s">
        <v>50</v>
      </c>
      <c r="D21" s="84"/>
      <c r="E21" s="84"/>
      <c r="F21" s="84"/>
      <c r="G21" s="84"/>
      <c r="H21" s="84"/>
      <c r="I21" s="84"/>
      <c r="J21" s="84"/>
      <c r="K21" s="84"/>
      <c r="L21" s="84"/>
      <c r="M21" s="84"/>
      <c r="N21" s="84"/>
      <c r="O21" s="84"/>
      <c r="P21" s="84"/>
      <c r="Q21" s="84"/>
      <c r="R21" s="84"/>
      <c r="S21" s="84"/>
      <c r="T21" s="84"/>
      <c r="U21" s="84"/>
      <c r="V21" s="84"/>
      <c r="W21" s="84"/>
      <c r="X21" s="84"/>
      <c r="Y21" s="84"/>
      <c r="Z21" s="84"/>
      <c r="AA21" s="84"/>
      <c r="AB21" s="84"/>
    </row>
    <row r="22" spans="1:100" ht="15" customHeight="1" x14ac:dyDescent="0.25">
      <c r="A22" s="84"/>
      <c r="B22" s="84"/>
      <c r="C22" s="84" t="s">
        <v>97</v>
      </c>
      <c r="D22" s="84"/>
      <c r="E22" s="84"/>
      <c r="F22" s="84"/>
      <c r="G22" s="84"/>
      <c r="H22" s="84"/>
      <c r="I22" s="84">
        <v>-432</v>
      </c>
      <c r="J22" s="84"/>
      <c r="K22" s="84"/>
      <c r="L22" s="84">
        <v>-266</v>
      </c>
      <c r="M22" s="84"/>
      <c r="N22" s="84"/>
      <c r="O22" s="84">
        <v>-691</v>
      </c>
      <c r="P22" s="84"/>
      <c r="Q22" s="84"/>
      <c r="R22" s="84">
        <v>-433</v>
      </c>
      <c r="S22" s="84"/>
      <c r="T22" s="84"/>
      <c r="U22" s="84">
        <v>-643</v>
      </c>
      <c r="V22" s="84"/>
      <c r="W22" s="84"/>
      <c r="X22" s="84">
        <v>-916</v>
      </c>
      <c r="Y22" s="84"/>
      <c r="Z22" s="84"/>
      <c r="AA22" s="84">
        <v>-1889</v>
      </c>
      <c r="AB22" s="84"/>
    </row>
    <row r="23" spans="1:100" ht="15" customHeight="1" x14ac:dyDescent="0.25">
      <c r="A23" s="84"/>
      <c r="B23" s="84"/>
      <c r="C23" s="84" t="s">
        <v>98</v>
      </c>
      <c r="D23" s="84"/>
      <c r="E23" s="84"/>
      <c r="F23" s="84"/>
      <c r="G23" s="84"/>
      <c r="H23" s="84"/>
      <c r="I23" s="84">
        <v>-1100</v>
      </c>
      <c r="J23" s="84"/>
      <c r="K23" s="84"/>
      <c r="L23" s="84">
        <v>-421</v>
      </c>
      <c r="M23" s="84"/>
      <c r="N23" s="84"/>
      <c r="O23" s="84">
        <v>-1093</v>
      </c>
      <c r="P23" s="84"/>
      <c r="Q23" s="84"/>
      <c r="R23" s="84">
        <v>-950</v>
      </c>
      <c r="S23" s="84"/>
      <c r="T23" s="84"/>
      <c r="U23" s="84">
        <v>-1025</v>
      </c>
      <c r="V23" s="84"/>
      <c r="W23" s="84"/>
      <c r="X23" s="84">
        <v>-1069</v>
      </c>
      <c r="Y23" s="84"/>
      <c r="Z23" s="84"/>
      <c r="AA23" s="84">
        <v>-435</v>
      </c>
      <c r="AB23" s="84"/>
    </row>
    <row r="24" spans="1:100" ht="15" customHeight="1" x14ac:dyDescent="0.25">
      <c r="C24" s="61" t="s">
        <v>99</v>
      </c>
      <c r="I24" s="61">
        <v>26</v>
      </c>
      <c r="L24" s="61">
        <v>71</v>
      </c>
      <c r="O24" s="61">
        <v>65</v>
      </c>
      <c r="R24" s="61">
        <v>19</v>
      </c>
      <c r="U24" s="61">
        <v>20</v>
      </c>
      <c r="X24" s="61">
        <v>22</v>
      </c>
      <c r="AA24" s="61">
        <v>24</v>
      </c>
      <c r="AH24" s="84"/>
    </row>
    <row r="25" spans="1:100" ht="15" customHeight="1" x14ac:dyDescent="0.25">
      <c r="A25" s="84"/>
      <c r="B25" s="84"/>
      <c r="C25" s="84" t="s">
        <v>100</v>
      </c>
      <c r="D25" s="84"/>
      <c r="E25" s="84"/>
      <c r="F25" s="84"/>
      <c r="G25" s="84"/>
      <c r="H25" s="84"/>
      <c r="I25" s="84">
        <v>-1506</v>
      </c>
      <c r="J25" s="84"/>
      <c r="K25" s="84"/>
      <c r="L25" s="84">
        <v>-616</v>
      </c>
      <c r="M25" s="84"/>
      <c r="N25" s="84"/>
      <c r="O25" s="84">
        <v>-1719</v>
      </c>
      <c r="P25" s="84"/>
      <c r="Q25" s="84"/>
      <c r="R25" s="84">
        <v>-1364</v>
      </c>
      <c r="S25" s="84"/>
      <c r="T25" s="84"/>
      <c r="U25" s="84">
        <v>-1648</v>
      </c>
      <c r="V25" s="84"/>
      <c r="W25" s="84"/>
      <c r="X25" s="84">
        <v>-1963</v>
      </c>
      <c r="Y25" s="84"/>
      <c r="Z25" s="84"/>
      <c r="AA25" s="84">
        <v>-2300</v>
      </c>
      <c r="AB25" s="84"/>
    </row>
  </sheetData>
  <mergeCells count="9">
    <mergeCell ref="AC5:AC6"/>
    <mergeCell ref="AD5:AD6"/>
    <mergeCell ref="AE5:AE6"/>
    <mergeCell ref="AG5:AG6"/>
    <mergeCell ref="AH5:AH6"/>
    <mergeCell ref="AI5:AI6"/>
    <mergeCell ref="AF7:AF8"/>
    <mergeCell ref="AF9:AF10"/>
    <mergeCell ref="AF12:AF16"/>
  </mergeCells>
  <pageMargins left="0.7" right="0.7" top="0.75" bottom="0.75" header="0.3" footer="0.3"/>
  <pageSetup paperSize="9" orientation="portrait" horizontalDpi="300" verticalDpi="30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59999389629810485"/>
  </sheetPr>
  <dimension ref="A1:CV25"/>
  <sheetViews>
    <sheetView topLeftCell="B1" zoomScaleNormal="100" workbookViewId="0">
      <pane xSplit="3" ySplit="6" topLeftCell="E7" activePane="bottomRight" state="frozen"/>
      <selection activeCell="C4" sqref="C4"/>
      <selection pane="topRight" activeCell="C4" sqref="C4"/>
      <selection pane="bottomLeft" activeCell="C4" sqref="C4"/>
      <selection pane="bottomRight" activeCell="C4" sqref="C4"/>
    </sheetView>
  </sheetViews>
  <sheetFormatPr baseColWidth="10" defaultRowHeight="15" x14ac:dyDescent="0.25"/>
  <cols>
    <col min="1" max="1" width="6.140625" hidden="1" customWidth="1"/>
    <col min="2" max="2" width="21.28515625" hidden="1" customWidth="1"/>
    <col min="3" max="3" width="15.140625" customWidth="1"/>
    <col min="4" max="4" width="14.7109375" hidden="1" customWidth="1"/>
    <col min="5" max="5" width="6.7109375" customWidth="1"/>
    <col min="6" max="6" width="8.7109375" customWidth="1"/>
    <col min="7" max="8" width="6.7109375" customWidth="1"/>
    <col min="9" max="9" width="8.7109375" customWidth="1"/>
    <col min="10" max="11" width="6.7109375" customWidth="1"/>
    <col min="12" max="12" width="8.7109375" customWidth="1"/>
    <col min="13" max="14" width="6.7109375" customWidth="1"/>
    <col min="15" max="15" width="8.7109375" customWidth="1"/>
    <col min="16" max="17" width="6.7109375" customWidth="1"/>
    <col min="18" max="18" width="8.7109375" customWidth="1"/>
    <col min="19" max="20" width="6.7109375" customWidth="1"/>
    <col min="21" max="21" width="8.7109375" customWidth="1"/>
    <col min="22" max="23" width="6.7109375" customWidth="1"/>
    <col min="24" max="24" width="8.7109375" customWidth="1"/>
    <col min="25" max="26" width="6.7109375" customWidth="1"/>
    <col min="27" max="27" width="8.7109375" customWidth="1"/>
    <col min="28" max="28" width="6.7109375" customWidth="1"/>
    <col min="29" max="31" width="11.7109375" customWidth="1"/>
    <col min="32" max="32" width="9.7109375" customWidth="1"/>
    <col min="33" max="35" width="7.7109375" customWidth="1"/>
  </cols>
  <sheetData>
    <row r="1" spans="1:100" ht="15.75" customHeight="1" x14ac:dyDescent="0.25">
      <c r="C1" s="50" t="str">
        <f>CONCATENATE("PREVISIONS des années scolaires ",$U$5," à ",$AA$5," du PREMIER DEGRE réalisées en octobre")</f>
        <v>PREVISIONS des années scolaires 2025-2026 à 2027-2028 du PREMIER DEGRE réalisées en octobre</v>
      </c>
    </row>
    <row r="3" spans="1:100" ht="15.75" customHeight="1" x14ac:dyDescent="0.25">
      <c r="C3" s="50" t="s">
        <v>41</v>
      </c>
      <c r="T3" s="51"/>
      <c r="U3" s="51"/>
      <c r="AC3" s="51"/>
    </row>
    <row r="4" spans="1:100" ht="16.5" customHeight="1" x14ac:dyDescent="0.25">
      <c r="C4" s="50" t="s">
        <v>40</v>
      </c>
      <c r="E4" s="170" t="s">
        <v>49</v>
      </c>
    </row>
    <row r="5" spans="1:100" ht="20.100000000000001" customHeight="1" x14ac:dyDescent="0.25">
      <c r="A5" s="52"/>
      <c r="B5" s="53"/>
      <c r="C5" s="53"/>
      <c r="D5" s="53"/>
      <c r="E5" s="54"/>
      <c r="F5" s="55" t="s">
        <v>86</v>
      </c>
      <c r="G5" s="56"/>
      <c r="H5" s="54"/>
      <c r="I5" s="55" t="s">
        <v>87</v>
      </c>
      <c r="J5" s="56"/>
      <c r="K5" s="55"/>
      <c r="L5" s="55" t="s">
        <v>88</v>
      </c>
      <c r="M5" s="55"/>
      <c r="N5" s="54"/>
      <c r="O5" s="55" t="s">
        <v>89</v>
      </c>
      <c r="P5" s="55"/>
      <c r="Q5" s="54"/>
      <c r="R5" s="55" t="s">
        <v>90</v>
      </c>
      <c r="S5" s="57"/>
      <c r="T5" s="58"/>
      <c r="U5" s="55" t="s">
        <v>91</v>
      </c>
      <c r="V5" s="55"/>
      <c r="W5" s="54"/>
      <c r="X5" s="55" t="s">
        <v>92</v>
      </c>
      <c r="Y5" s="55"/>
      <c r="Z5" s="54"/>
      <c r="AA5" s="55" t="s">
        <v>93</v>
      </c>
      <c r="AB5" s="57"/>
      <c r="AC5" s="185" t="s">
        <v>94</v>
      </c>
      <c r="AD5" s="187" t="s">
        <v>95</v>
      </c>
      <c r="AE5" s="189" t="s">
        <v>96</v>
      </c>
      <c r="AF5" s="59"/>
      <c r="AG5" s="191" t="s">
        <v>22</v>
      </c>
      <c r="AH5" s="178" t="s">
        <v>23</v>
      </c>
      <c r="AI5" s="180" t="s">
        <v>24</v>
      </c>
    </row>
    <row r="6" spans="1:100" ht="20.100000000000001" customHeight="1" x14ac:dyDescent="0.25">
      <c r="A6" s="62" t="s">
        <v>0</v>
      </c>
      <c r="B6" s="62" t="s">
        <v>1</v>
      </c>
      <c r="C6" s="63" t="s">
        <v>2</v>
      </c>
      <c r="D6" s="64" t="s">
        <v>3</v>
      </c>
      <c r="E6" s="65" t="s">
        <v>17</v>
      </c>
      <c r="F6" s="65" t="s">
        <v>15</v>
      </c>
      <c r="G6" s="65" t="s">
        <v>16</v>
      </c>
      <c r="H6" s="65" t="s">
        <v>17</v>
      </c>
      <c r="I6" s="65" t="s">
        <v>15</v>
      </c>
      <c r="J6" s="65" t="s">
        <v>16</v>
      </c>
      <c r="K6" s="66" t="s">
        <v>17</v>
      </c>
      <c r="L6" s="65" t="s">
        <v>15</v>
      </c>
      <c r="M6" s="67" t="s">
        <v>16</v>
      </c>
      <c r="N6" s="65" t="s">
        <v>17</v>
      </c>
      <c r="O6" s="65" t="s">
        <v>15</v>
      </c>
      <c r="P6" s="67" t="s">
        <v>16</v>
      </c>
      <c r="Q6" s="65" t="s">
        <v>17</v>
      </c>
      <c r="R6" s="65" t="s">
        <v>15</v>
      </c>
      <c r="S6" s="68" t="s">
        <v>16</v>
      </c>
      <c r="T6" s="66" t="s">
        <v>17</v>
      </c>
      <c r="U6" s="65" t="s">
        <v>15</v>
      </c>
      <c r="V6" s="67" t="s">
        <v>16</v>
      </c>
      <c r="W6" s="65" t="s">
        <v>17</v>
      </c>
      <c r="X6" s="65" t="s">
        <v>15</v>
      </c>
      <c r="Y6" s="67" t="s">
        <v>16</v>
      </c>
      <c r="Z6" s="65" t="s">
        <v>17</v>
      </c>
      <c r="AA6" s="65" t="s">
        <v>15</v>
      </c>
      <c r="AB6" s="68" t="s">
        <v>16</v>
      </c>
      <c r="AC6" s="186"/>
      <c r="AD6" s="188"/>
      <c r="AE6" s="190"/>
      <c r="AF6" s="110"/>
      <c r="AG6" s="192"/>
      <c r="AH6" s="179"/>
      <c r="AI6" s="181"/>
    </row>
    <row r="7" spans="1:100" ht="20.100000000000001" customHeight="1" x14ac:dyDescent="0.25">
      <c r="A7" s="121" t="s">
        <v>39</v>
      </c>
      <c r="B7" s="132" t="s">
        <v>4</v>
      </c>
      <c r="C7" s="143" t="s">
        <v>26</v>
      </c>
      <c r="D7" s="154" t="s">
        <v>38</v>
      </c>
      <c r="E7" s="165">
        <v>2803</v>
      </c>
      <c r="F7" s="169">
        <v>56</v>
      </c>
      <c r="G7" s="46">
        <v>2</v>
      </c>
      <c r="H7" s="165">
        <v>2826</v>
      </c>
      <c r="I7" s="169">
        <v>61</v>
      </c>
      <c r="J7" s="46">
        <v>2.16</v>
      </c>
      <c r="K7" s="47">
        <v>2656</v>
      </c>
      <c r="L7" s="169">
        <v>72</v>
      </c>
      <c r="M7" s="46">
        <v>2.71</v>
      </c>
      <c r="N7" s="165">
        <v>2798</v>
      </c>
      <c r="O7" s="169">
        <v>63</v>
      </c>
      <c r="P7" s="46">
        <v>2.25</v>
      </c>
      <c r="Q7" s="165">
        <v>2641</v>
      </c>
      <c r="R7" s="169">
        <v>60</v>
      </c>
      <c r="S7" s="48">
        <v>2.27</v>
      </c>
      <c r="T7" s="47">
        <v>2511</v>
      </c>
      <c r="U7" s="169">
        <v>57</v>
      </c>
      <c r="V7" s="46">
        <v>2.27</v>
      </c>
      <c r="W7" s="165">
        <v>2355</v>
      </c>
      <c r="X7" s="169">
        <v>53</v>
      </c>
      <c r="Y7" s="46">
        <v>2.27</v>
      </c>
      <c r="Z7" s="165">
        <v>2351</v>
      </c>
      <c r="AA7" s="169">
        <v>53</v>
      </c>
      <c r="AB7" s="48">
        <v>2.27</v>
      </c>
      <c r="AC7" s="49">
        <f>U7-R7</f>
        <v>-3</v>
      </c>
      <c r="AD7" s="60">
        <f>X7-U7</f>
        <v>-4</v>
      </c>
      <c r="AE7" s="71">
        <f>AA7-X7</f>
        <v>0</v>
      </c>
      <c r="AF7" s="182" t="s">
        <v>19</v>
      </c>
      <c r="AG7" s="85">
        <f>V7-S7</f>
        <v>0</v>
      </c>
      <c r="AH7" s="86">
        <f>Y7-V7</f>
        <v>0</v>
      </c>
      <c r="AI7" s="87">
        <f>AB7-Y7</f>
        <v>0</v>
      </c>
      <c r="AJ7" s="61"/>
      <c r="AK7" s="61"/>
      <c r="AL7" s="61"/>
      <c r="AM7" s="61"/>
      <c r="AN7" s="61"/>
      <c r="AO7" s="61"/>
      <c r="AP7" s="61"/>
      <c r="AQ7" s="61"/>
      <c r="AR7" s="61"/>
      <c r="AS7" s="61"/>
      <c r="AT7" s="61"/>
      <c r="AU7" s="61"/>
      <c r="AV7" s="61"/>
      <c r="AW7" s="61"/>
      <c r="AX7" s="61"/>
      <c r="AY7" s="61"/>
      <c r="AZ7" s="61"/>
      <c r="BA7" s="61"/>
      <c r="BB7" s="61"/>
      <c r="BC7" s="61"/>
      <c r="BD7" s="61"/>
      <c r="BE7" s="61"/>
      <c r="BF7" s="61"/>
      <c r="BG7" s="61"/>
      <c r="BH7" s="61"/>
      <c r="BI7" s="61"/>
      <c r="BJ7" s="61"/>
      <c r="BK7" s="61"/>
      <c r="BL7" s="61"/>
      <c r="BM7" s="61"/>
      <c r="BN7" s="61"/>
      <c r="BO7" s="61"/>
      <c r="BP7" s="61"/>
      <c r="BQ7" s="61"/>
      <c r="BR7" s="61"/>
      <c r="BS7" s="61"/>
      <c r="BT7" s="61"/>
      <c r="BU7" s="61"/>
      <c r="BV7" s="61"/>
      <c r="BW7" s="61"/>
      <c r="BX7" s="61"/>
      <c r="BY7" s="61"/>
      <c r="BZ7" s="61"/>
      <c r="CA7" s="61"/>
      <c r="CB7" s="61"/>
      <c r="CC7" s="61"/>
      <c r="CD7" s="61"/>
      <c r="CE7" s="61"/>
      <c r="CF7" s="61"/>
      <c r="CG7" s="61"/>
      <c r="CH7" s="61"/>
      <c r="CI7" s="61"/>
      <c r="CJ7" s="61"/>
      <c r="CK7" s="61"/>
      <c r="CL7" s="61"/>
      <c r="CM7" s="61"/>
      <c r="CN7" s="61"/>
      <c r="CO7" s="61"/>
      <c r="CP7" s="61"/>
      <c r="CQ7" s="61"/>
      <c r="CR7" s="61"/>
      <c r="CS7" s="61"/>
      <c r="CT7" s="61"/>
      <c r="CU7" s="61"/>
      <c r="CV7" s="61"/>
    </row>
    <row r="8" spans="1:100" ht="20.100000000000001" customHeight="1" x14ac:dyDescent="0.25">
      <c r="A8" s="121" t="s">
        <v>39</v>
      </c>
      <c r="B8" s="132" t="s">
        <v>6</v>
      </c>
      <c r="C8" s="82" t="s">
        <v>27</v>
      </c>
      <c r="D8" s="92" t="s">
        <v>38</v>
      </c>
      <c r="E8" s="98">
        <v>3096</v>
      </c>
      <c r="F8" s="99">
        <v>214</v>
      </c>
      <c r="G8" s="100">
        <v>6.91</v>
      </c>
      <c r="H8" s="98">
        <v>2901</v>
      </c>
      <c r="I8" s="99">
        <v>200</v>
      </c>
      <c r="J8" s="100">
        <v>6.89</v>
      </c>
      <c r="K8" s="101">
        <v>2925</v>
      </c>
      <c r="L8" s="99">
        <v>211</v>
      </c>
      <c r="M8" s="100">
        <v>7.21</v>
      </c>
      <c r="N8" s="98">
        <v>2750</v>
      </c>
      <c r="O8" s="99">
        <v>231</v>
      </c>
      <c r="P8" s="100">
        <v>8.4</v>
      </c>
      <c r="Q8" s="98">
        <v>2894</v>
      </c>
      <c r="R8" s="99">
        <v>206</v>
      </c>
      <c r="S8" s="102">
        <v>7.12</v>
      </c>
      <c r="T8" s="101">
        <v>2732</v>
      </c>
      <c r="U8" s="99">
        <v>195</v>
      </c>
      <c r="V8" s="100">
        <v>7.12</v>
      </c>
      <c r="W8" s="98">
        <v>2599</v>
      </c>
      <c r="X8" s="99">
        <v>185</v>
      </c>
      <c r="Y8" s="100">
        <v>7.12</v>
      </c>
      <c r="Z8" s="98">
        <v>2436</v>
      </c>
      <c r="AA8" s="99">
        <v>173</v>
      </c>
      <c r="AB8" s="102">
        <v>7.12</v>
      </c>
      <c r="AC8" s="103">
        <f t="shared" ref="AC8:AC19" si="0">U8-R8</f>
        <v>-11</v>
      </c>
      <c r="AD8" s="104">
        <f t="shared" ref="AD8:AD19" si="1">X8-U8</f>
        <v>-10</v>
      </c>
      <c r="AE8" s="105">
        <f t="shared" ref="AE8:AE19" si="2">AA8-X8</f>
        <v>-12</v>
      </c>
      <c r="AF8" s="183"/>
      <c r="AG8" s="88">
        <f>V8-S8</f>
        <v>0</v>
      </c>
      <c r="AH8" s="89">
        <f>Y8-V8</f>
        <v>0</v>
      </c>
      <c r="AI8" s="90">
        <f>AB8-Y8</f>
        <v>0</v>
      </c>
      <c r="AJ8" s="61"/>
      <c r="AK8" s="61"/>
      <c r="AL8" s="61"/>
      <c r="AM8" s="61"/>
      <c r="AN8" s="61"/>
      <c r="AO8" s="61"/>
      <c r="AP8" s="61"/>
      <c r="AQ8" s="61"/>
      <c r="AR8" s="61"/>
      <c r="AS8" s="61"/>
      <c r="AT8" s="61"/>
      <c r="AU8" s="61"/>
      <c r="AV8" s="61"/>
      <c r="AW8" s="61"/>
      <c r="AX8" s="61"/>
      <c r="AY8" s="61"/>
      <c r="AZ8" s="61"/>
      <c r="BA8" s="61"/>
      <c r="BB8" s="61"/>
      <c r="BC8" s="61"/>
      <c r="BD8" s="61"/>
      <c r="BE8" s="61"/>
      <c r="BF8" s="61"/>
      <c r="BG8" s="61"/>
      <c r="BH8" s="61"/>
      <c r="BI8" s="61"/>
      <c r="BJ8" s="61"/>
      <c r="BK8" s="61"/>
      <c r="BL8" s="61"/>
      <c r="BM8" s="61"/>
      <c r="BN8" s="61"/>
      <c r="BO8" s="61"/>
      <c r="BP8" s="61"/>
      <c r="BQ8" s="61"/>
      <c r="BR8" s="61"/>
      <c r="BS8" s="61"/>
      <c r="BT8" s="61"/>
      <c r="BU8" s="61"/>
      <c r="BV8" s="61"/>
      <c r="BW8" s="61"/>
      <c r="BX8" s="61"/>
      <c r="BY8" s="61"/>
      <c r="BZ8" s="61"/>
      <c r="CA8" s="61"/>
      <c r="CB8" s="61"/>
      <c r="CC8" s="61"/>
      <c r="CD8" s="61"/>
      <c r="CE8" s="61"/>
      <c r="CF8" s="61"/>
      <c r="CG8" s="61"/>
      <c r="CH8" s="61"/>
      <c r="CI8" s="61"/>
      <c r="CJ8" s="61"/>
      <c r="CK8" s="61"/>
      <c r="CL8" s="61"/>
      <c r="CM8" s="61"/>
      <c r="CN8" s="61"/>
      <c r="CO8" s="61"/>
      <c r="CP8" s="61"/>
      <c r="CQ8" s="61"/>
      <c r="CR8" s="61"/>
      <c r="CS8" s="61"/>
      <c r="CT8" s="61"/>
      <c r="CU8" s="61"/>
      <c r="CV8" s="61"/>
    </row>
    <row r="9" spans="1:100" ht="20.100000000000001" customHeight="1" x14ac:dyDescent="0.25">
      <c r="A9" s="106" t="s">
        <v>39</v>
      </c>
      <c r="B9" s="107" t="s">
        <v>7</v>
      </c>
      <c r="C9" s="143" t="s">
        <v>28</v>
      </c>
      <c r="D9" s="108" t="s">
        <v>38</v>
      </c>
      <c r="E9" s="165"/>
      <c r="F9" s="169">
        <v>241</v>
      </c>
      <c r="G9" s="109">
        <v>102.12</v>
      </c>
      <c r="H9" s="165"/>
      <c r="I9" s="169">
        <v>222</v>
      </c>
      <c r="J9" s="46">
        <v>103.74</v>
      </c>
      <c r="K9" s="47"/>
      <c r="L9" s="169">
        <v>199</v>
      </c>
      <c r="M9" s="46">
        <v>99.5</v>
      </c>
      <c r="N9" s="165"/>
      <c r="O9" s="169">
        <v>216</v>
      </c>
      <c r="P9" s="111">
        <v>102.37</v>
      </c>
      <c r="Q9" s="165"/>
      <c r="R9" s="169">
        <v>239</v>
      </c>
      <c r="S9" s="48">
        <v>103.46</v>
      </c>
      <c r="T9" s="47"/>
      <c r="U9" s="169">
        <v>210</v>
      </c>
      <c r="V9" s="111">
        <v>101.78</v>
      </c>
      <c r="W9" s="165"/>
      <c r="X9" s="169">
        <v>198</v>
      </c>
      <c r="Y9" s="111">
        <v>101.78</v>
      </c>
      <c r="Z9" s="165"/>
      <c r="AA9" s="169">
        <v>188</v>
      </c>
      <c r="AB9" s="48">
        <v>101.78</v>
      </c>
      <c r="AC9" s="49">
        <f t="shared" si="0"/>
        <v>-29</v>
      </c>
      <c r="AD9" s="60">
        <f t="shared" si="1"/>
        <v>-12</v>
      </c>
      <c r="AE9" s="71">
        <f t="shared" si="2"/>
        <v>-10</v>
      </c>
      <c r="AF9" s="182" t="s">
        <v>20</v>
      </c>
      <c r="AG9" s="85">
        <f>V9-S9</f>
        <v>-1.6799999999999926</v>
      </c>
      <c r="AH9" s="86">
        <f>Y9-V9</f>
        <v>0</v>
      </c>
      <c r="AI9" s="87">
        <f>AB9-Y9</f>
        <v>0</v>
      </c>
      <c r="AJ9" s="61"/>
      <c r="AK9" s="61"/>
      <c r="AL9" s="61"/>
      <c r="AM9" s="61"/>
      <c r="AN9" s="61"/>
      <c r="AO9" s="61"/>
      <c r="AP9" s="61"/>
      <c r="AQ9" s="61"/>
      <c r="AR9" s="61"/>
      <c r="AS9" s="61"/>
      <c r="AT9" s="61"/>
      <c r="AU9" s="61"/>
      <c r="AV9" s="61"/>
      <c r="AW9" s="61"/>
      <c r="AX9" s="61"/>
      <c r="AY9" s="61"/>
      <c r="AZ9" s="61"/>
      <c r="BA9" s="61"/>
      <c r="BB9" s="61"/>
      <c r="BC9" s="61"/>
      <c r="BD9" s="61"/>
      <c r="BE9" s="61"/>
      <c r="BF9" s="61"/>
      <c r="BG9" s="61"/>
      <c r="BH9" s="61"/>
      <c r="BI9" s="61"/>
      <c r="BJ9" s="61"/>
      <c r="BK9" s="61"/>
      <c r="BL9" s="61"/>
      <c r="BM9" s="61"/>
      <c r="BN9" s="61"/>
      <c r="BO9" s="61"/>
      <c r="BP9" s="61"/>
      <c r="BQ9" s="61"/>
      <c r="BR9" s="61"/>
      <c r="BS9" s="61"/>
      <c r="BT9" s="61"/>
      <c r="BU9" s="61"/>
      <c r="BV9" s="61"/>
      <c r="BW9" s="61"/>
      <c r="BX9" s="61"/>
      <c r="BY9" s="61"/>
      <c r="BZ9" s="61"/>
      <c r="CA9" s="61"/>
      <c r="CB9" s="61"/>
      <c r="CC9" s="61"/>
      <c r="CD9" s="61"/>
      <c r="CE9" s="61"/>
      <c r="CF9" s="61"/>
      <c r="CG9" s="61"/>
      <c r="CH9" s="61"/>
      <c r="CI9" s="61"/>
      <c r="CJ9" s="61"/>
      <c r="CK9" s="61"/>
      <c r="CL9" s="61"/>
      <c r="CM9" s="61"/>
      <c r="CN9" s="61"/>
      <c r="CO9" s="61"/>
      <c r="CP9" s="61"/>
      <c r="CQ9" s="61"/>
      <c r="CR9" s="61"/>
      <c r="CS9" s="61"/>
      <c r="CT9" s="61"/>
      <c r="CU9" s="61"/>
      <c r="CV9" s="61"/>
    </row>
    <row r="10" spans="1:100" ht="20.100000000000001" customHeight="1" x14ac:dyDescent="0.25">
      <c r="A10" s="106" t="s">
        <v>39</v>
      </c>
      <c r="B10" s="107" t="s">
        <v>8</v>
      </c>
      <c r="C10" s="82" t="s">
        <v>37</v>
      </c>
      <c r="D10" s="92" t="s">
        <v>38</v>
      </c>
      <c r="E10" s="98"/>
      <c r="F10" s="99">
        <v>238</v>
      </c>
      <c r="G10" s="112">
        <v>100</v>
      </c>
      <c r="H10" s="98"/>
      <c r="I10" s="99">
        <v>262</v>
      </c>
      <c r="J10" s="113">
        <v>108.71</v>
      </c>
      <c r="K10" s="101"/>
      <c r="L10" s="99">
        <v>241</v>
      </c>
      <c r="M10" s="113">
        <v>108.56</v>
      </c>
      <c r="N10" s="98"/>
      <c r="O10" s="99">
        <v>213</v>
      </c>
      <c r="P10" s="114">
        <v>107.04</v>
      </c>
      <c r="Q10" s="98"/>
      <c r="R10" s="99">
        <v>229</v>
      </c>
      <c r="S10" s="115">
        <v>106.02</v>
      </c>
      <c r="T10" s="101"/>
      <c r="U10" s="99">
        <v>256</v>
      </c>
      <c r="V10" s="114">
        <v>107.21</v>
      </c>
      <c r="W10" s="98"/>
      <c r="X10" s="99">
        <v>225</v>
      </c>
      <c r="Y10" s="114">
        <v>107.21</v>
      </c>
      <c r="Z10" s="98"/>
      <c r="AA10" s="99">
        <v>212</v>
      </c>
      <c r="AB10" s="115">
        <v>107.21</v>
      </c>
      <c r="AC10" s="103">
        <f t="shared" si="0"/>
        <v>27</v>
      </c>
      <c r="AD10" s="104">
        <f t="shared" si="1"/>
        <v>-31</v>
      </c>
      <c r="AE10" s="105">
        <f t="shared" si="2"/>
        <v>-13</v>
      </c>
      <c r="AF10" s="183"/>
      <c r="AG10" s="88">
        <f t="shared" ref="AG10:AG12" si="3">V10-S10</f>
        <v>1.1899999999999977</v>
      </c>
      <c r="AH10" s="89">
        <f t="shared" ref="AH10:AH12" si="4">Y10-V10</f>
        <v>0</v>
      </c>
      <c r="AI10" s="90">
        <f t="shared" ref="AI10:AI12" si="5">AB10-Y10</f>
        <v>0</v>
      </c>
      <c r="AJ10" s="61"/>
      <c r="AK10" s="61"/>
      <c r="AL10" s="61"/>
      <c r="AM10" s="61"/>
      <c r="AN10" s="61"/>
      <c r="AO10" s="61"/>
      <c r="AP10" s="61"/>
      <c r="AQ10" s="61"/>
      <c r="AR10" s="61"/>
      <c r="AS10" s="61"/>
      <c r="AT10" s="61"/>
      <c r="AU10" s="61"/>
      <c r="AV10" s="61"/>
      <c r="AW10" s="61"/>
      <c r="AX10" s="61"/>
      <c r="AY10" s="61"/>
      <c r="AZ10" s="61"/>
      <c r="BA10" s="61"/>
      <c r="BB10" s="61"/>
      <c r="BC10" s="61"/>
      <c r="BD10" s="61"/>
      <c r="BE10" s="61"/>
      <c r="BF10" s="61"/>
      <c r="BG10" s="61"/>
      <c r="BH10" s="61"/>
      <c r="BI10" s="61"/>
      <c r="BJ10" s="61"/>
      <c r="BK10" s="61"/>
      <c r="BL10" s="61"/>
      <c r="BM10" s="61"/>
      <c r="BN10" s="61"/>
      <c r="BO10" s="61"/>
      <c r="BP10" s="61"/>
      <c r="BQ10" s="61"/>
      <c r="BR10" s="61"/>
      <c r="BS10" s="61"/>
      <c r="BT10" s="61"/>
      <c r="BU10" s="61"/>
      <c r="BV10" s="61"/>
      <c r="BW10" s="61"/>
      <c r="BX10" s="61"/>
      <c r="BY10" s="61"/>
      <c r="BZ10" s="61"/>
      <c r="CA10" s="61"/>
      <c r="CB10" s="61"/>
      <c r="CC10" s="61"/>
      <c r="CD10" s="61"/>
      <c r="CE10" s="61"/>
      <c r="CF10" s="61"/>
      <c r="CG10" s="61"/>
      <c r="CH10" s="61"/>
      <c r="CI10" s="61"/>
      <c r="CJ10" s="61"/>
      <c r="CK10" s="61"/>
      <c r="CL10" s="61"/>
      <c r="CM10" s="61"/>
      <c r="CN10" s="61"/>
      <c r="CO10" s="61"/>
      <c r="CP10" s="61"/>
      <c r="CQ10" s="61"/>
      <c r="CR10" s="61"/>
      <c r="CS10" s="61"/>
      <c r="CT10" s="61"/>
      <c r="CU10" s="61"/>
      <c r="CV10" s="61"/>
    </row>
    <row r="11" spans="1:100" ht="20.100000000000001" customHeight="1" x14ac:dyDescent="0.25">
      <c r="A11" s="106"/>
      <c r="B11" s="107"/>
      <c r="C11" s="116" t="s">
        <v>31</v>
      </c>
      <c r="D11" s="117"/>
      <c r="E11" s="118"/>
      <c r="F11" s="119">
        <f>SUM(F7:F10)</f>
        <v>749</v>
      </c>
      <c r="G11" s="120"/>
      <c r="H11" s="118"/>
      <c r="I11" s="119">
        <f>SUM(I7:I10)</f>
        <v>745</v>
      </c>
      <c r="J11" s="120"/>
      <c r="K11" s="122"/>
      <c r="L11" s="119">
        <f>SUM(L7:L10)</f>
        <v>723</v>
      </c>
      <c r="M11" s="120"/>
      <c r="N11" s="118"/>
      <c r="O11" s="119">
        <f>SUM(O7:O10)</f>
        <v>723</v>
      </c>
      <c r="P11" s="123"/>
      <c r="Q11" s="118"/>
      <c r="R11" s="119">
        <f>SUM(R7:R10)</f>
        <v>734</v>
      </c>
      <c r="S11" s="124"/>
      <c r="T11" s="122"/>
      <c r="U11" s="119">
        <f>SUM(U7:U10)</f>
        <v>718</v>
      </c>
      <c r="V11" s="123"/>
      <c r="W11" s="118"/>
      <c r="X11" s="119">
        <f>SUM(X7:X10)</f>
        <v>661</v>
      </c>
      <c r="Y11" s="123"/>
      <c r="Z11" s="118"/>
      <c r="AA11" s="119">
        <f>SUM(AA7:AA10)</f>
        <v>626</v>
      </c>
      <c r="AB11" s="124"/>
      <c r="AC11" s="125">
        <f t="shared" si="0"/>
        <v>-16</v>
      </c>
      <c r="AD11" s="126">
        <f t="shared" si="1"/>
        <v>-57</v>
      </c>
      <c r="AE11" s="127">
        <f t="shared" si="2"/>
        <v>-35</v>
      </c>
      <c r="AF11" s="81"/>
      <c r="AG11" s="91"/>
      <c r="AH11" s="91"/>
      <c r="AI11" s="91"/>
      <c r="AJ11" s="61"/>
      <c r="AK11" s="61"/>
      <c r="AL11" s="61"/>
      <c r="AM11" s="61"/>
      <c r="AN11" s="61"/>
      <c r="AO11" s="61"/>
      <c r="AP11" s="61"/>
      <c r="AQ11" s="61"/>
      <c r="AR11" s="61"/>
      <c r="AS11" s="61"/>
      <c r="AT11" s="61"/>
      <c r="AU11" s="61"/>
      <c r="AV11" s="61"/>
      <c r="AW11" s="61"/>
      <c r="AX11" s="61"/>
      <c r="AY11" s="61"/>
      <c r="AZ11" s="61"/>
      <c r="BA11" s="61"/>
      <c r="BB11" s="61"/>
      <c r="BC11" s="61"/>
      <c r="BD11" s="61"/>
      <c r="BE11" s="61"/>
      <c r="BF11" s="61"/>
      <c r="BG11" s="61"/>
      <c r="BH11" s="61"/>
      <c r="BI11" s="61"/>
      <c r="BJ11" s="61"/>
      <c r="BK11" s="61"/>
      <c r="BL11" s="61"/>
      <c r="BM11" s="61"/>
      <c r="BN11" s="61"/>
      <c r="BO11" s="61"/>
      <c r="BP11" s="61"/>
      <c r="BQ11" s="61"/>
      <c r="BR11" s="61"/>
      <c r="BS11" s="61"/>
      <c r="BT11" s="61"/>
      <c r="BU11" s="61"/>
      <c r="BV11" s="61"/>
      <c r="BW11" s="61"/>
      <c r="BX11" s="61"/>
      <c r="BY11" s="61"/>
      <c r="BZ11" s="61"/>
      <c r="CA11" s="61"/>
      <c r="CB11" s="61"/>
      <c r="CC11" s="61"/>
      <c r="CD11" s="61"/>
      <c r="CE11" s="61"/>
      <c r="CF11" s="61"/>
      <c r="CG11" s="61"/>
      <c r="CH11" s="61"/>
      <c r="CI11" s="61"/>
      <c r="CJ11" s="61"/>
      <c r="CK11" s="61"/>
      <c r="CL11" s="61"/>
      <c r="CM11" s="61"/>
      <c r="CN11" s="61"/>
      <c r="CO11" s="61"/>
      <c r="CP11" s="61"/>
      <c r="CQ11" s="61"/>
      <c r="CR11" s="61"/>
      <c r="CS11" s="61"/>
      <c r="CT11" s="61"/>
      <c r="CU11" s="61"/>
      <c r="CV11" s="61"/>
    </row>
    <row r="12" spans="1:100" ht="20.100000000000001" customHeight="1" x14ac:dyDescent="0.25">
      <c r="A12" s="106" t="s">
        <v>39</v>
      </c>
      <c r="B12" s="107" t="s">
        <v>9</v>
      </c>
      <c r="C12" s="128" t="s">
        <v>36</v>
      </c>
      <c r="D12" s="129" t="s">
        <v>38</v>
      </c>
      <c r="E12" s="130"/>
      <c r="F12" s="131">
        <v>302</v>
      </c>
      <c r="G12" s="133">
        <v>110.62</v>
      </c>
      <c r="H12" s="130"/>
      <c r="I12" s="131">
        <v>273</v>
      </c>
      <c r="J12" s="134">
        <v>114.71</v>
      </c>
      <c r="K12" s="135"/>
      <c r="L12" s="131">
        <v>291</v>
      </c>
      <c r="M12" s="134">
        <v>111.07</v>
      </c>
      <c r="N12" s="130"/>
      <c r="O12" s="131">
        <v>275</v>
      </c>
      <c r="P12" s="136">
        <v>114.11</v>
      </c>
      <c r="Q12" s="130"/>
      <c r="R12" s="131">
        <v>236</v>
      </c>
      <c r="S12" s="137">
        <v>110.8</v>
      </c>
      <c r="T12" s="135"/>
      <c r="U12" s="131">
        <v>256</v>
      </c>
      <c r="V12" s="136">
        <v>111.99</v>
      </c>
      <c r="W12" s="130"/>
      <c r="X12" s="131">
        <v>287</v>
      </c>
      <c r="Y12" s="136">
        <v>111.99</v>
      </c>
      <c r="Z12" s="130"/>
      <c r="AA12" s="131">
        <v>252</v>
      </c>
      <c r="AB12" s="137">
        <v>111.99</v>
      </c>
      <c r="AC12" s="138">
        <f t="shared" si="0"/>
        <v>20</v>
      </c>
      <c r="AD12" s="139">
        <f t="shared" si="1"/>
        <v>31</v>
      </c>
      <c r="AE12" s="140">
        <f t="shared" si="2"/>
        <v>-35</v>
      </c>
      <c r="AF12" s="183" t="s">
        <v>20</v>
      </c>
      <c r="AG12" s="85">
        <f t="shared" si="3"/>
        <v>1.1899999999999977</v>
      </c>
      <c r="AH12" s="86">
        <f t="shared" si="4"/>
        <v>0</v>
      </c>
      <c r="AI12" s="87">
        <f t="shared" si="5"/>
        <v>0</v>
      </c>
      <c r="AJ12" s="61"/>
      <c r="AK12" s="61"/>
      <c r="AL12" s="61"/>
      <c r="AM12" s="61"/>
      <c r="AN12" s="61"/>
      <c r="AO12" s="61"/>
      <c r="AP12" s="61"/>
      <c r="AQ12" s="61"/>
      <c r="AR12" s="61"/>
      <c r="AS12" s="61"/>
      <c r="AT12" s="61"/>
      <c r="AU12" s="61"/>
      <c r="AV12" s="61"/>
      <c r="AW12" s="61"/>
      <c r="AX12" s="61"/>
      <c r="AY12" s="61"/>
      <c r="AZ12" s="61"/>
      <c r="BA12" s="61"/>
      <c r="BB12" s="61"/>
      <c r="BC12" s="61"/>
      <c r="BD12" s="61"/>
      <c r="BE12" s="61"/>
      <c r="BF12" s="61"/>
      <c r="BG12" s="61"/>
      <c r="BH12" s="61"/>
      <c r="BI12" s="61"/>
      <c r="BJ12" s="61"/>
      <c r="BK12" s="61"/>
      <c r="BL12" s="61"/>
      <c r="BM12" s="61"/>
      <c r="BN12" s="61"/>
      <c r="BO12" s="61"/>
      <c r="BP12" s="61"/>
      <c r="BQ12" s="61"/>
      <c r="BR12" s="61"/>
      <c r="BS12" s="61"/>
      <c r="BT12" s="61"/>
      <c r="BU12" s="61"/>
      <c r="BV12" s="61"/>
      <c r="BW12" s="61"/>
      <c r="BX12" s="61"/>
      <c r="BY12" s="61"/>
      <c r="BZ12" s="61"/>
      <c r="CA12" s="61"/>
      <c r="CB12" s="61"/>
      <c r="CC12" s="61"/>
      <c r="CD12" s="61"/>
      <c r="CE12" s="61"/>
      <c r="CF12" s="61"/>
      <c r="CG12" s="61"/>
      <c r="CH12" s="61"/>
      <c r="CI12" s="61"/>
      <c r="CJ12" s="61"/>
      <c r="CK12" s="61"/>
      <c r="CL12" s="61"/>
      <c r="CM12" s="61"/>
      <c r="CN12" s="61"/>
      <c r="CO12" s="61"/>
      <c r="CP12" s="61"/>
      <c r="CQ12" s="61"/>
      <c r="CR12" s="61"/>
      <c r="CS12" s="61"/>
      <c r="CT12" s="61"/>
      <c r="CU12" s="61"/>
      <c r="CV12" s="61"/>
    </row>
    <row r="13" spans="1:100" ht="20.100000000000001" customHeight="1" x14ac:dyDescent="0.25">
      <c r="A13" s="106" t="s">
        <v>39</v>
      </c>
      <c r="B13" s="107" t="s">
        <v>10</v>
      </c>
      <c r="C13" s="128" t="s">
        <v>32</v>
      </c>
      <c r="D13" s="129" t="s">
        <v>38</v>
      </c>
      <c r="E13" s="130"/>
      <c r="F13" s="131">
        <v>324</v>
      </c>
      <c r="G13" s="133">
        <v>104.18</v>
      </c>
      <c r="H13" s="130"/>
      <c r="I13" s="131">
        <v>315</v>
      </c>
      <c r="J13" s="134">
        <v>104.3</v>
      </c>
      <c r="K13" s="135"/>
      <c r="L13" s="131">
        <v>282</v>
      </c>
      <c r="M13" s="134">
        <v>103.3</v>
      </c>
      <c r="N13" s="130"/>
      <c r="O13" s="131">
        <v>286</v>
      </c>
      <c r="P13" s="136">
        <v>98.28</v>
      </c>
      <c r="Q13" s="130"/>
      <c r="R13" s="131">
        <v>271</v>
      </c>
      <c r="S13" s="137">
        <v>98.55</v>
      </c>
      <c r="T13" s="135"/>
      <c r="U13" s="131">
        <v>233</v>
      </c>
      <c r="V13" s="136">
        <v>98.55</v>
      </c>
      <c r="W13" s="130"/>
      <c r="X13" s="131">
        <v>252</v>
      </c>
      <c r="Y13" s="136">
        <v>98.55</v>
      </c>
      <c r="Z13" s="130"/>
      <c r="AA13" s="131">
        <v>283</v>
      </c>
      <c r="AB13" s="137">
        <v>98.55</v>
      </c>
      <c r="AC13" s="138">
        <f t="shared" si="0"/>
        <v>-38</v>
      </c>
      <c r="AD13" s="139">
        <f t="shared" si="1"/>
        <v>19</v>
      </c>
      <c r="AE13" s="140">
        <f t="shared" si="2"/>
        <v>31</v>
      </c>
      <c r="AF13" s="183"/>
      <c r="AG13" s="93">
        <f>V13-S13</f>
        <v>0</v>
      </c>
      <c r="AH13" s="91">
        <f>Y13-V13</f>
        <v>0</v>
      </c>
      <c r="AI13" s="94">
        <f>AB13-Y13</f>
        <v>0</v>
      </c>
      <c r="AJ13" s="61"/>
      <c r="AK13" s="61"/>
      <c r="AL13" s="61"/>
      <c r="AM13" s="61"/>
      <c r="AN13" s="61"/>
      <c r="AO13" s="61"/>
      <c r="AP13" s="61"/>
      <c r="AQ13" s="61"/>
      <c r="AR13" s="61"/>
      <c r="AS13" s="61"/>
      <c r="AT13" s="61"/>
      <c r="AU13" s="61"/>
      <c r="AV13" s="61"/>
      <c r="AW13" s="61"/>
      <c r="AX13" s="61"/>
      <c r="AY13" s="61"/>
      <c r="AZ13" s="61"/>
      <c r="BA13" s="61"/>
      <c r="BB13" s="61"/>
      <c r="BC13" s="61"/>
      <c r="BD13" s="61"/>
      <c r="BE13" s="61"/>
      <c r="BF13" s="61"/>
      <c r="BG13" s="61"/>
      <c r="BH13" s="61"/>
      <c r="BI13" s="61"/>
      <c r="BJ13" s="61"/>
      <c r="BK13" s="61"/>
      <c r="BL13" s="61"/>
      <c r="BM13" s="61"/>
      <c r="BN13" s="61"/>
      <c r="BO13" s="61"/>
      <c r="BP13" s="61"/>
      <c r="BQ13" s="61"/>
      <c r="BR13" s="61"/>
      <c r="BS13" s="61"/>
      <c r="BT13" s="61"/>
      <c r="BU13" s="61"/>
      <c r="BV13" s="61"/>
      <c r="BW13" s="61"/>
      <c r="BX13" s="61"/>
      <c r="BY13" s="61"/>
      <c r="BZ13" s="61"/>
      <c r="CA13" s="61"/>
      <c r="CB13" s="61"/>
      <c r="CC13" s="61"/>
      <c r="CD13" s="61"/>
      <c r="CE13" s="61"/>
      <c r="CF13" s="61"/>
      <c r="CG13" s="61"/>
      <c r="CH13" s="61"/>
      <c r="CI13" s="61"/>
      <c r="CJ13" s="61"/>
      <c r="CK13" s="61"/>
      <c r="CL13" s="61"/>
      <c r="CM13" s="61"/>
      <c r="CN13" s="61"/>
      <c r="CO13" s="61"/>
      <c r="CP13" s="61"/>
      <c r="CQ13" s="61"/>
      <c r="CR13" s="61"/>
      <c r="CS13" s="61"/>
      <c r="CT13" s="61"/>
      <c r="CU13" s="61"/>
      <c r="CV13" s="61"/>
    </row>
    <row r="14" spans="1:100" ht="20.100000000000001" customHeight="1" x14ac:dyDescent="0.25">
      <c r="A14" s="106" t="s">
        <v>39</v>
      </c>
      <c r="B14" s="107" t="s">
        <v>11</v>
      </c>
      <c r="C14" s="128" t="s">
        <v>33</v>
      </c>
      <c r="D14" s="129" t="s">
        <v>38</v>
      </c>
      <c r="E14" s="130"/>
      <c r="F14" s="131">
        <v>324</v>
      </c>
      <c r="G14" s="133">
        <v>99.39</v>
      </c>
      <c r="H14" s="130"/>
      <c r="I14" s="131">
        <v>323</v>
      </c>
      <c r="J14" s="134">
        <v>99.69</v>
      </c>
      <c r="K14" s="135"/>
      <c r="L14" s="131">
        <v>343</v>
      </c>
      <c r="M14" s="134">
        <v>108.89</v>
      </c>
      <c r="N14" s="130"/>
      <c r="O14" s="131">
        <v>293</v>
      </c>
      <c r="P14" s="136">
        <v>103.9</v>
      </c>
      <c r="Q14" s="130"/>
      <c r="R14" s="131">
        <v>316</v>
      </c>
      <c r="S14" s="137">
        <v>110.49</v>
      </c>
      <c r="T14" s="135"/>
      <c r="U14" s="131">
        <v>292</v>
      </c>
      <c r="V14" s="136">
        <v>107.76</v>
      </c>
      <c r="W14" s="130"/>
      <c r="X14" s="131">
        <v>251</v>
      </c>
      <c r="Y14" s="136">
        <v>107.76</v>
      </c>
      <c r="Z14" s="130"/>
      <c r="AA14" s="131">
        <v>272</v>
      </c>
      <c r="AB14" s="137">
        <v>107.76</v>
      </c>
      <c r="AC14" s="138">
        <f t="shared" si="0"/>
        <v>-24</v>
      </c>
      <c r="AD14" s="139">
        <f t="shared" si="1"/>
        <v>-41</v>
      </c>
      <c r="AE14" s="140">
        <f t="shared" si="2"/>
        <v>21</v>
      </c>
      <c r="AF14" s="183"/>
      <c r="AG14" s="93">
        <f>V14-S14</f>
        <v>-2.7299999999999898</v>
      </c>
      <c r="AH14" s="91">
        <f>Y14-V14</f>
        <v>0</v>
      </c>
      <c r="AI14" s="94">
        <f>AB14-Y14</f>
        <v>0</v>
      </c>
      <c r="AJ14" s="61"/>
      <c r="AK14" s="61"/>
      <c r="AL14" s="61"/>
      <c r="AM14" s="61"/>
      <c r="AN14" s="61"/>
      <c r="AO14" s="61"/>
      <c r="AP14" s="61"/>
      <c r="AQ14" s="61"/>
      <c r="AR14" s="61"/>
      <c r="AS14" s="61"/>
      <c r="AT14" s="61"/>
      <c r="AU14" s="61"/>
      <c r="AV14" s="61"/>
      <c r="AW14" s="61"/>
      <c r="AX14" s="61"/>
      <c r="AY14" s="61"/>
      <c r="AZ14" s="61"/>
      <c r="BA14" s="61"/>
      <c r="BB14" s="61"/>
      <c r="BC14" s="61"/>
      <c r="BD14" s="61"/>
      <c r="BE14" s="61"/>
      <c r="BF14" s="61"/>
      <c r="BG14" s="61"/>
      <c r="BH14" s="61"/>
      <c r="BI14" s="61"/>
      <c r="BJ14" s="61"/>
      <c r="BK14" s="61"/>
      <c r="BL14" s="61"/>
      <c r="BM14" s="61"/>
      <c r="BN14" s="61"/>
      <c r="BO14" s="61"/>
      <c r="BP14" s="61"/>
      <c r="BQ14" s="61"/>
      <c r="BR14" s="61"/>
      <c r="BS14" s="61"/>
      <c r="BT14" s="61"/>
      <c r="BU14" s="61"/>
      <c r="BV14" s="61"/>
      <c r="BW14" s="61"/>
      <c r="BX14" s="61"/>
      <c r="BY14" s="61"/>
      <c r="BZ14" s="61"/>
      <c r="CA14" s="61"/>
      <c r="CB14" s="61"/>
      <c r="CC14" s="61"/>
      <c r="CD14" s="61"/>
      <c r="CE14" s="61"/>
      <c r="CF14" s="61"/>
      <c r="CG14" s="61"/>
      <c r="CH14" s="61"/>
      <c r="CI14" s="61"/>
      <c r="CJ14" s="61"/>
      <c r="CK14" s="61"/>
      <c r="CL14" s="61"/>
      <c r="CM14" s="61"/>
      <c r="CN14" s="61"/>
      <c r="CO14" s="61"/>
      <c r="CP14" s="61"/>
      <c r="CQ14" s="61"/>
      <c r="CR14" s="61"/>
      <c r="CS14" s="61"/>
      <c r="CT14" s="61"/>
      <c r="CU14" s="61"/>
      <c r="CV14" s="61"/>
    </row>
    <row r="15" spans="1:100" ht="20.100000000000001" customHeight="1" x14ac:dyDescent="0.25">
      <c r="A15" s="106" t="s">
        <v>39</v>
      </c>
      <c r="B15" s="107" t="s">
        <v>12</v>
      </c>
      <c r="C15" s="128" t="s">
        <v>34</v>
      </c>
      <c r="D15" s="129" t="s">
        <v>38</v>
      </c>
      <c r="E15" s="130"/>
      <c r="F15" s="131">
        <v>333</v>
      </c>
      <c r="G15" s="133">
        <v>105.38</v>
      </c>
      <c r="H15" s="130"/>
      <c r="I15" s="131">
        <v>333</v>
      </c>
      <c r="J15" s="134">
        <v>102.78</v>
      </c>
      <c r="K15" s="135"/>
      <c r="L15" s="131">
        <v>340</v>
      </c>
      <c r="M15" s="134">
        <v>105.26</v>
      </c>
      <c r="N15" s="130"/>
      <c r="O15" s="131">
        <v>347</v>
      </c>
      <c r="P15" s="136">
        <v>101.17</v>
      </c>
      <c r="Q15" s="130"/>
      <c r="R15" s="131">
        <v>288</v>
      </c>
      <c r="S15" s="137">
        <v>98.29</v>
      </c>
      <c r="T15" s="135"/>
      <c r="U15" s="131">
        <v>321</v>
      </c>
      <c r="V15" s="136">
        <v>101.57</v>
      </c>
      <c r="W15" s="130"/>
      <c r="X15" s="131">
        <v>297</v>
      </c>
      <c r="Y15" s="136">
        <v>101.57</v>
      </c>
      <c r="Z15" s="130"/>
      <c r="AA15" s="131">
        <v>255</v>
      </c>
      <c r="AB15" s="137">
        <v>101.57</v>
      </c>
      <c r="AC15" s="138">
        <f t="shared" si="0"/>
        <v>33</v>
      </c>
      <c r="AD15" s="139">
        <f t="shared" si="1"/>
        <v>-24</v>
      </c>
      <c r="AE15" s="140">
        <f t="shared" si="2"/>
        <v>-42</v>
      </c>
      <c r="AF15" s="183"/>
      <c r="AG15" s="93">
        <f>V15-S15</f>
        <v>3.2799999999999869</v>
      </c>
      <c r="AH15" s="91">
        <f>Y15-V15</f>
        <v>0</v>
      </c>
      <c r="AI15" s="94">
        <f>AB15-Y15</f>
        <v>0</v>
      </c>
      <c r="AJ15" s="61"/>
      <c r="AK15" s="61"/>
      <c r="AL15" s="61"/>
      <c r="AM15" s="61"/>
      <c r="AN15" s="61"/>
      <c r="AO15" s="61"/>
      <c r="AP15" s="61"/>
      <c r="AQ15" s="61"/>
      <c r="AR15" s="61"/>
      <c r="AS15" s="61"/>
      <c r="AT15" s="61"/>
      <c r="AU15" s="61"/>
      <c r="AV15" s="61"/>
      <c r="AW15" s="61"/>
      <c r="AX15" s="61"/>
      <c r="AY15" s="61"/>
      <c r="AZ15" s="61"/>
      <c r="BA15" s="61"/>
      <c r="BB15" s="61"/>
      <c r="BC15" s="61"/>
      <c r="BD15" s="61"/>
      <c r="BE15" s="61"/>
      <c r="BF15" s="61"/>
      <c r="BG15" s="61"/>
      <c r="BH15" s="61"/>
      <c r="BI15" s="61"/>
      <c r="BJ15" s="61"/>
      <c r="BK15" s="61"/>
      <c r="BL15" s="61"/>
      <c r="BM15" s="61"/>
      <c r="BN15" s="61"/>
      <c r="BO15" s="61"/>
      <c r="BP15" s="61"/>
      <c r="BQ15" s="61"/>
      <c r="BR15" s="61"/>
      <c r="BS15" s="61"/>
      <c r="BT15" s="61"/>
      <c r="BU15" s="61"/>
      <c r="BV15" s="61"/>
      <c r="BW15" s="61"/>
      <c r="BX15" s="61"/>
      <c r="BY15" s="61"/>
      <c r="BZ15" s="61"/>
      <c r="CA15" s="61"/>
      <c r="CB15" s="61"/>
      <c r="CC15" s="61"/>
      <c r="CD15" s="61"/>
      <c r="CE15" s="61"/>
      <c r="CF15" s="61"/>
      <c r="CG15" s="61"/>
      <c r="CH15" s="61"/>
      <c r="CI15" s="61"/>
      <c r="CJ15" s="61"/>
      <c r="CK15" s="61"/>
      <c r="CL15" s="61"/>
      <c r="CM15" s="61"/>
      <c r="CN15" s="61"/>
      <c r="CO15" s="61"/>
      <c r="CP15" s="61"/>
      <c r="CQ15" s="61"/>
      <c r="CR15" s="61"/>
      <c r="CS15" s="61"/>
      <c r="CT15" s="61"/>
      <c r="CU15" s="61"/>
      <c r="CV15" s="61"/>
    </row>
    <row r="16" spans="1:100" ht="20.100000000000001" customHeight="1" x14ac:dyDescent="0.25">
      <c r="A16" s="106" t="s">
        <v>39</v>
      </c>
      <c r="B16" s="107" t="s">
        <v>13</v>
      </c>
      <c r="C16" s="128" t="s">
        <v>35</v>
      </c>
      <c r="D16" s="129" t="s">
        <v>38</v>
      </c>
      <c r="E16" s="130"/>
      <c r="F16" s="131">
        <v>351</v>
      </c>
      <c r="G16" s="133">
        <v>104.78</v>
      </c>
      <c r="H16" s="130"/>
      <c r="I16" s="131">
        <v>350</v>
      </c>
      <c r="J16" s="134">
        <v>105.11</v>
      </c>
      <c r="K16" s="135"/>
      <c r="L16" s="131">
        <v>364</v>
      </c>
      <c r="M16" s="134">
        <v>109.31</v>
      </c>
      <c r="N16" s="130"/>
      <c r="O16" s="131">
        <v>351</v>
      </c>
      <c r="P16" s="136">
        <v>103.24</v>
      </c>
      <c r="Q16" s="130"/>
      <c r="R16" s="131">
        <v>371</v>
      </c>
      <c r="S16" s="137">
        <v>106.92</v>
      </c>
      <c r="T16" s="135"/>
      <c r="U16" s="131">
        <v>308</v>
      </c>
      <c r="V16" s="136">
        <v>106.92</v>
      </c>
      <c r="W16" s="130"/>
      <c r="X16" s="131">
        <v>333</v>
      </c>
      <c r="Y16" s="136">
        <v>106.92</v>
      </c>
      <c r="Z16" s="130"/>
      <c r="AA16" s="131">
        <v>314</v>
      </c>
      <c r="AB16" s="137">
        <v>106.92</v>
      </c>
      <c r="AC16" s="138">
        <f t="shared" si="0"/>
        <v>-63</v>
      </c>
      <c r="AD16" s="139">
        <f t="shared" si="1"/>
        <v>25</v>
      </c>
      <c r="AE16" s="140">
        <f t="shared" si="2"/>
        <v>-19</v>
      </c>
      <c r="AF16" s="184"/>
      <c r="AG16" s="88">
        <f>V16-S16</f>
        <v>0</v>
      </c>
      <c r="AH16" s="89">
        <f>Y16-V16</f>
        <v>0</v>
      </c>
      <c r="AI16" s="90">
        <f>AB16-Y16</f>
        <v>0</v>
      </c>
      <c r="AJ16" s="61"/>
      <c r="AK16" s="61"/>
      <c r="AL16" s="61"/>
      <c r="AM16" s="61"/>
      <c r="AN16" s="61"/>
      <c r="AO16" s="61"/>
      <c r="AP16" s="61"/>
      <c r="AQ16" s="61"/>
      <c r="AR16" s="61"/>
      <c r="AS16" s="61"/>
      <c r="AT16" s="61"/>
      <c r="AU16" s="61"/>
      <c r="AV16" s="61"/>
      <c r="AW16" s="61"/>
      <c r="AX16" s="61"/>
      <c r="AY16" s="61"/>
      <c r="AZ16" s="61"/>
      <c r="BA16" s="61"/>
      <c r="BB16" s="61"/>
      <c r="BC16" s="61"/>
      <c r="BD16" s="61"/>
      <c r="BE16" s="61"/>
      <c r="BF16" s="61"/>
      <c r="BG16" s="61"/>
      <c r="BH16" s="61"/>
      <c r="BI16" s="61"/>
      <c r="BJ16" s="61"/>
      <c r="BK16" s="61"/>
      <c r="BL16" s="61"/>
      <c r="BM16" s="61"/>
      <c r="BN16" s="61"/>
      <c r="BO16" s="61"/>
      <c r="BP16" s="61"/>
      <c r="BQ16" s="61"/>
      <c r="BR16" s="61"/>
      <c r="BS16" s="61"/>
      <c r="BT16" s="61"/>
      <c r="BU16" s="61"/>
      <c r="BV16" s="61"/>
      <c r="BW16" s="61"/>
      <c r="BX16" s="61"/>
      <c r="BY16" s="61"/>
      <c r="BZ16" s="61"/>
      <c r="CA16" s="61"/>
      <c r="CB16" s="61"/>
      <c r="CC16" s="61"/>
      <c r="CD16" s="61"/>
      <c r="CE16" s="61"/>
      <c r="CF16" s="61"/>
      <c r="CG16" s="61"/>
      <c r="CH16" s="61"/>
      <c r="CI16" s="61"/>
      <c r="CJ16" s="61"/>
      <c r="CK16" s="61"/>
      <c r="CL16" s="61"/>
      <c r="CM16" s="61"/>
      <c r="CN16" s="61"/>
      <c r="CO16" s="61"/>
      <c r="CP16" s="61"/>
      <c r="CQ16" s="61"/>
      <c r="CR16" s="61"/>
      <c r="CS16" s="61"/>
      <c r="CT16" s="61"/>
      <c r="CU16" s="61"/>
      <c r="CV16" s="61"/>
    </row>
    <row r="17" spans="1:100" ht="20.100000000000001" customHeight="1" x14ac:dyDescent="0.25">
      <c r="A17" s="106"/>
      <c r="B17" s="107"/>
      <c r="C17" s="141" t="s">
        <v>25</v>
      </c>
      <c r="D17" s="142"/>
      <c r="E17" s="144"/>
      <c r="F17" s="145">
        <f>SUM(F12:F16)</f>
        <v>1634</v>
      </c>
      <c r="G17" s="146"/>
      <c r="H17" s="144"/>
      <c r="I17" s="145">
        <f>SUM(I12:I16)</f>
        <v>1594</v>
      </c>
      <c r="J17" s="146"/>
      <c r="K17" s="147"/>
      <c r="L17" s="145">
        <f>SUM(L12:L16)</f>
        <v>1620</v>
      </c>
      <c r="M17" s="146"/>
      <c r="N17" s="144"/>
      <c r="O17" s="145">
        <f>SUM(O12:O16)</f>
        <v>1552</v>
      </c>
      <c r="P17" s="148"/>
      <c r="Q17" s="144"/>
      <c r="R17" s="145">
        <f>SUM(R12:R16)</f>
        <v>1482</v>
      </c>
      <c r="S17" s="149"/>
      <c r="T17" s="147"/>
      <c r="U17" s="145">
        <f>SUM(U12:U16)</f>
        <v>1410</v>
      </c>
      <c r="V17" s="148"/>
      <c r="W17" s="144"/>
      <c r="X17" s="145">
        <f>SUM(X12:X16)</f>
        <v>1420</v>
      </c>
      <c r="Y17" s="148"/>
      <c r="Z17" s="144"/>
      <c r="AA17" s="145">
        <f>SUM(AA12:AA16)</f>
        <v>1376</v>
      </c>
      <c r="AB17" s="149"/>
      <c r="AC17" s="150">
        <f t="shared" si="0"/>
        <v>-72</v>
      </c>
      <c r="AD17" s="151">
        <f t="shared" si="1"/>
        <v>10</v>
      </c>
      <c r="AE17" s="152">
        <f t="shared" si="2"/>
        <v>-44</v>
      </c>
      <c r="AF17" s="81"/>
      <c r="AG17" s="91"/>
      <c r="AH17" s="91"/>
      <c r="AI17" s="91"/>
      <c r="AJ17" s="61"/>
      <c r="AK17" s="61"/>
      <c r="AL17" s="61"/>
      <c r="AM17" s="61"/>
      <c r="AN17" s="61"/>
      <c r="AO17" s="61"/>
      <c r="AP17" s="61"/>
      <c r="AQ17" s="61"/>
      <c r="AR17" s="61"/>
      <c r="AS17" s="61"/>
      <c r="AT17" s="61"/>
      <c r="AU17" s="61"/>
      <c r="AV17" s="61"/>
      <c r="AW17" s="61"/>
      <c r="AX17" s="61"/>
      <c r="AY17" s="61"/>
      <c r="AZ17" s="61"/>
      <c r="BA17" s="61"/>
      <c r="BB17" s="61"/>
      <c r="BC17" s="61"/>
      <c r="BD17" s="61"/>
      <c r="BE17" s="61"/>
      <c r="BF17" s="61"/>
      <c r="BG17" s="61"/>
      <c r="BH17" s="61"/>
      <c r="BI17" s="61"/>
      <c r="BJ17" s="61"/>
      <c r="BK17" s="61"/>
      <c r="BL17" s="61"/>
      <c r="BM17" s="61"/>
      <c r="BN17" s="61"/>
      <c r="BO17" s="61"/>
      <c r="BP17" s="61"/>
      <c r="BQ17" s="61"/>
      <c r="BR17" s="61"/>
      <c r="BS17" s="61"/>
      <c r="BT17" s="61"/>
      <c r="BU17" s="61"/>
      <c r="BV17" s="61"/>
      <c r="BW17" s="61"/>
      <c r="BX17" s="61"/>
      <c r="BY17" s="61"/>
      <c r="BZ17" s="61"/>
      <c r="CA17" s="61"/>
      <c r="CB17" s="61"/>
      <c r="CC17" s="61"/>
      <c r="CD17" s="61"/>
      <c r="CE17" s="61"/>
      <c r="CF17" s="61"/>
      <c r="CG17" s="61"/>
      <c r="CH17" s="61"/>
      <c r="CI17" s="61"/>
      <c r="CJ17" s="61"/>
      <c r="CK17" s="61"/>
      <c r="CL17" s="61"/>
      <c r="CM17" s="61"/>
      <c r="CN17" s="61"/>
      <c r="CO17" s="61"/>
      <c r="CP17" s="61"/>
      <c r="CQ17" s="61"/>
      <c r="CR17" s="61"/>
      <c r="CS17" s="61"/>
      <c r="CT17" s="61"/>
      <c r="CU17" s="61"/>
      <c r="CV17" s="61"/>
    </row>
    <row r="18" spans="1:100" ht="27" customHeight="1" x14ac:dyDescent="0.25">
      <c r="A18" s="153" t="s">
        <v>39</v>
      </c>
      <c r="B18" s="155" t="s">
        <v>14</v>
      </c>
      <c r="C18" s="156" t="s">
        <v>30</v>
      </c>
      <c r="D18" s="157" t="s">
        <v>38</v>
      </c>
      <c r="E18" s="158"/>
      <c r="F18" s="159">
        <v>0</v>
      </c>
      <c r="G18" s="160">
        <v>-100</v>
      </c>
      <c r="H18" s="158"/>
      <c r="I18" s="159">
        <v>0</v>
      </c>
      <c r="J18" s="161"/>
      <c r="K18" s="162"/>
      <c r="L18" s="159">
        <v>8</v>
      </c>
      <c r="M18" s="161"/>
      <c r="N18" s="158"/>
      <c r="O18" s="159">
        <v>22</v>
      </c>
      <c r="P18" s="161">
        <v>175</v>
      </c>
      <c r="Q18" s="158"/>
      <c r="R18" s="159">
        <v>8</v>
      </c>
      <c r="S18" s="163">
        <v>-63.64</v>
      </c>
      <c r="T18" s="162"/>
      <c r="U18" s="159">
        <v>3</v>
      </c>
      <c r="V18" s="161">
        <v>-63.64</v>
      </c>
      <c r="W18" s="158"/>
      <c r="X18" s="159">
        <v>1</v>
      </c>
      <c r="Y18" s="161">
        <v>-63.64</v>
      </c>
      <c r="Z18" s="158"/>
      <c r="AA18" s="159">
        <v>0</v>
      </c>
      <c r="AB18" s="163">
        <v>-63.64</v>
      </c>
      <c r="AC18" s="164">
        <f t="shared" si="0"/>
        <v>-5</v>
      </c>
      <c r="AD18" s="166">
        <f t="shared" si="1"/>
        <v>-2</v>
      </c>
      <c r="AE18" s="167">
        <f t="shared" si="2"/>
        <v>-1</v>
      </c>
      <c r="AF18" s="168" t="s">
        <v>21</v>
      </c>
      <c r="AG18" s="95">
        <f>V18-S18</f>
        <v>0</v>
      </c>
      <c r="AH18" s="96">
        <f>Y18-V18</f>
        <v>0</v>
      </c>
      <c r="AI18" s="97">
        <f>AB18-Y18</f>
        <v>0</v>
      </c>
      <c r="AJ18" s="61"/>
      <c r="AK18" s="61"/>
      <c r="AL18" s="61"/>
      <c r="AM18" s="61"/>
      <c r="AN18" s="61"/>
      <c r="AO18" s="61"/>
      <c r="AP18" s="61"/>
      <c r="AQ18" s="61"/>
      <c r="AR18" s="61"/>
      <c r="AS18" s="61"/>
      <c r="AT18" s="61"/>
      <c r="AU18" s="61"/>
      <c r="AV18" s="61"/>
      <c r="AW18" s="61"/>
      <c r="AX18" s="61"/>
      <c r="AY18" s="61"/>
      <c r="AZ18" s="61"/>
      <c r="BA18" s="61"/>
      <c r="BB18" s="61"/>
      <c r="BC18" s="61"/>
      <c r="BD18" s="61"/>
      <c r="BE18" s="61"/>
      <c r="BF18" s="61"/>
      <c r="BG18" s="61"/>
      <c r="BH18" s="61"/>
      <c r="BI18" s="61"/>
      <c r="BJ18" s="61"/>
      <c r="BK18" s="61"/>
      <c r="BL18" s="61"/>
      <c r="BM18" s="61"/>
      <c r="BN18" s="61"/>
      <c r="BO18" s="61"/>
      <c r="BP18" s="61"/>
      <c r="BQ18" s="61"/>
      <c r="BR18" s="61"/>
      <c r="BS18" s="61"/>
      <c r="BT18" s="61"/>
      <c r="BU18" s="61"/>
      <c r="BV18" s="61"/>
      <c r="BW18" s="61"/>
      <c r="BX18" s="61"/>
      <c r="BY18" s="61"/>
      <c r="BZ18" s="61"/>
      <c r="CA18" s="61"/>
      <c r="CB18" s="61"/>
      <c r="CC18" s="61"/>
      <c r="CD18" s="61"/>
      <c r="CE18" s="61"/>
      <c r="CF18" s="61"/>
      <c r="CG18" s="61"/>
      <c r="CH18" s="61"/>
      <c r="CI18" s="61"/>
      <c r="CJ18" s="61"/>
      <c r="CK18" s="61"/>
      <c r="CL18" s="61"/>
      <c r="CM18" s="61"/>
      <c r="CN18" s="61"/>
      <c r="CO18" s="61"/>
      <c r="CP18" s="61"/>
      <c r="CQ18" s="61"/>
      <c r="CR18" s="61"/>
      <c r="CS18" s="61"/>
      <c r="CT18" s="61"/>
      <c r="CU18" s="61"/>
      <c r="CV18" s="61"/>
    </row>
    <row r="19" spans="1:100" ht="20.100000000000001" customHeight="1" x14ac:dyDescent="0.25">
      <c r="C19" s="69" t="s">
        <v>29</v>
      </c>
      <c r="D19" s="70"/>
      <c r="E19" s="72"/>
      <c r="F19" s="73">
        <f>F11+F17+F18</f>
        <v>2383</v>
      </c>
      <c r="G19" s="74"/>
      <c r="H19" s="72"/>
      <c r="I19" s="73">
        <f>I11+I17+I18</f>
        <v>2339</v>
      </c>
      <c r="J19" s="74"/>
      <c r="K19" s="75"/>
      <c r="L19" s="73">
        <f>L11+L17+L18</f>
        <v>2351</v>
      </c>
      <c r="M19" s="76"/>
      <c r="N19" s="72"/>
      <c r="O19" s="73">
        <f>O11+O17+O18</f>
        <v>2297</v>
      </c>
      <c r="P19" s="76"/>
      <c r="Q19" s="72"/>
      <c r="R19" s="73">
        <f>R11+R17+R18</f>
        <v>2224</v>
      </c>
      <c r="S19" s="77"/>
      <c r="T19" s="75"/>
      <c r="U19" s="73">
        <f>U11+U17+U18</f>
        <v>2131</v>
      </c>
      <c r="V19" s="76"/>
      <c r="W19" s="72"/>
      <c r="X19" s="73">
        <f>X11+X17+X18</f>
        <v>2082</v>
      </c>
      <c r="Y19" s="76"/>
      <c r="Z19" s="72"/>
      <c r="AA19" s="73">
        <f>AA11+AA17+AA18</f>
        <v>2002</v>
      </c>
      <c r="AB19" s="77"/>
      <c r="AC19" s="78">
        <f t="shared" si="0"/>
        <v>-93</v>
      </c>
      <c r="AD19" s="79">
        <f t="shared" si="1"/>
        <v>-49</v>
      </c>
      <c r="AE19" s="80">
        <f t="shared" si="2"/>
        <v>-80</v>
      </c>
      <c r="AF19" s="81"/>
      <c r="AH19" s="83"/>
    </row>
    <row r="20" spans="1:100" ht="15.75" customHeight="1" x14ac:dyDescent="0.25"/>
    <row r="21" spans="1:100" ht="15" customHeight="1" x14ac:dyDescent="0.25">
      <c r="A21" s="84"/>
      <c r="B21" s="84"/>
      <c r="C21" s="84" t="s">
        <v>50</v>
      </c>
      <c r="D21" s="84"/>
      <c r="E21" s="84"/>
      <c r="F21" s="84"/>
      <c r="G21" s="84"/>
      <c r="H21" s="84"/>
      <c r="I21" s="84"/>
      <c r="J21" s="84"/>
      <c r="K21" s="84"/>
      <c r="L21" s="84"/>
      <c r="M21" s="84"/>
      <c r="N21" s="84"/>
      <c r="O21" s="84"/>
      <c r="P21" s="84"/>
      <c r="Q21" s="84"/>
      <c r="R21" s="84"/>
      <c r="S21" s="84"/>
      <c r="T21" s="84"/>
      <c r="U21" s="84"/>
      <c r="V21" s="84"/>
      <c r="W21" s="84"/>
      <c r="X21" s="84"/>
      <c r="Y21" s="84"/>
      <c r="Z21" s="84"/>
      <c r="AA21" s="84"/>
      <c r="AB21" s="84"/>
    </row>
    <row r="22" spans="1:100" ht="15" customHeight="1" x14ac:dyDescent="0.25">
      <c r="A22" s="84"/>
      <c r="B22" s="84"/>
      <c r="C22" s="84" t="s">
        <v>97</v>
      </c>
      <c r="D22" s="84"/>
      <c r="E22" s="84"/>
      <c r="F22" s="84"/>
      <c r="G22" s="84"/>
      <c r="H22" s="84"/>
      <c r="I22" s="84">
        <v>-4</v>
      </c>
      <c r="J22" s="84"/>
      <c r="K22" s="84"/>
      <c r="L22" s="84">
        <v>-22</v>
      </c>
      <c r="M22" s="84"/>
      <c r="N22" s="84"/>
      <c r="O22" s="84">
        <v>0</v>
      </c>
      <c r="P22" s="84"/>
      <c r="Q22" s="84"/>
      <c r="R22" s="84">
        <v>11</v>
      </c>
      <c r="S22" s="84"/>
      <c r="T22" s="84"/>
      <c r="U22" s="84">
        <v>-16</v>
      </c>
      <c r="V22" s="84"/>
      <c r="W22" s="84"/>
      <c r="X22" s="84">
        <v>-57</v>
      </c>
      <c r="Y22" s="84"/>
      <c r="Z22" s="84"/>
      <c r="AA22" s="84">
        <v>-35</v>
      </c>
      <c r="AB22" s="84"/>
    </row>
    <row r="23" spans="1:100" ht="15" customHeight="1" x14ac:dyDescent="0.25">
      <c r="A23" s="84"/>
      <c r="B23" s="84"/>
      <c r="C23" s="84" t="s">
        <v>98</v>
      </c>
      <c r="D23" s="84"/>
      <c r="E23" s="84"/>
      <c r="F23" s="84"/>
      <c r="G23" s="84"/>
      <c r="H23" s="84"/>
      <c r="I23" s="84">
        <v>-40</v>
      </c>
      <c r="J23" s="84"/>
      <c r="K23" s="84"/>
      <c r="L23" s="84">
        <v>26</v>
      </c>
      <c r="M23" s="84"/>
      <c r="N23" s="84"/>
      <c r="O23" s="84">
        <v>-68</v>
      </c>
      <c r="P23" s="84"/>
      <c r="Q23" s="84"/>
      <c r="R23" s="84">
        <v>-70</v>
      </c>
      <c r="S23" s="84"/>
      <c r="T23" s="84"/>
      <c r="U23" s="84">
        <v>-72</v>
      </c>
      <c r="V23" s="84"/>
      <c r="W23" s="84"/>
      <c r="X23" s="84">
        <v>10</v>
      </c>
      <c r="Y23" s="84"/>
      <c r="Z23" s="84"/>
      <c r="AA23" s="84">
        <v>-44</v>
      </c>
      <c r="AB23" s="84"/>
    </row>
    <row r="24" spans="1:100" ht="15" customHeight="1" x14ac:dyDescent="0.25">
      <c r="C24" s="61" t="s">
        <v>99</v>
      </c>
      <c r="I24" s="61">
        <v>0</v>
      </c>
      <c r="L24" s="61">
        <v>8</v>
      </c>
      <c r="O24" s="61">
        <v>14</v>
      </c>
      <c r="R24" s="61">
        <v>-14</v>
      </c>
      <c r="U24" s="61">
        <v>-5</v>
      </c>
      <c r="X24" s="61">
        <v>-2</v>
      </c>
      <c r="AA24" s="61">
        <v>-1</v>
      </c>
      <c r="AH24" s="84"/>
    </row>
    <row r="25" spans="1:100" ht="15" customHeight="1" x14ac:dyDescent="0.25">
      <c r="A25" s="84"/>
      <c r="B25" s="84"/>
      <c r="C25" s="84" t="s">
        <v>100</v>
      </c>
      <c r="D25" s="84"/>
      <c r="E25" s="84"/>
      <c r="F25" s="84"/>
      <c r="G25" s="84"/>
      <c r="H25" s="84"/>
      <c r="I25" s="84">
        <v>-44</v>
      </c>
      <c r="J25" s="84"/>
      <c r="K25" s="84"/>
      <c r="L25" s="84">
        <v>12</v>
      </c>
      <c r="M25" s="84"/>
      <c r="N25" s="84"/>
      <c r="O25" s="84">
        <v>-54</v>
      </c>
      <c r="P25" s="84"/>
      <c r="Q25" s="84"/>
      <c r="R25" s="84">
        <v>-73</v>
      </c>
      <c r="S25" s="84"/>
      <c r="T25" s="84"/>
      <c r="U25" s="84">
        <v>-93</v>
      </c>
      <c r="V25" s="84"/>
      <c r="W25" s="84"/>
      <c r="X25" s="84">
        <v>-49</v>
      </c>
      <c r="Y25" s="84"/>
      <c r="Z25" s="84"/>
      <c r="AA25" s="84">
        <v>-80</v>
      </c>
      <c r="AB25" s="84"/>
    </row>
  </sheetData>
  <mergeCells count="9">
    <mergeCell ref="AI5:AI6"/>
    <mergeCell ref="AF7:AF8"/>
    <mergeCell ref="AF9:AF10"/>
    <mergeCell ref="AF12:AF16"/>
    <mergeCell ref="AC5:AC6"/>
    <mergeCell ref="AD5:AD6"/>
    <mergeCell ref="AE5:AE6"/>
    <mergeCell ref="AG5:AG6"/>
    <mergeCell ref="AH5:AH6"/>
  </mergeCells>
  <pageMargins left="0.7" right="0.7" top="0.75" bottom="0.75" header="0.3" footer="0.3"/>
  <pageSetup paperSize="9" orientation="portrait" horizontalDpi="300" verticalDpi="30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59999389629810485"/>
  </sheetPr>
  <dimension ref="A1:CV25"/>
  <sheetViews>
    <sheetView topLeftCell="B1" zoomScaleNormal="100" workbookViewId="0">
      <pane xSplit="3" ySplit="6" topLeftCell="E7" activePane="bottomRight" state="frozen"/>
      <selection activeCell="C4" sqref="C4"/>
      <selection pane="topRight" activeCell="C4" sqref="C4"/>
      <selection pane="bottomLeft" activeCell="C4" sqref="C4"/>
      <selection pane="bottomRight" activeCell="C4" sqref="C4"/>
    </sheetView>
  </sheetViews>
  <sheetFormatPr baseColWidth="10" defaultRowHeight="15" x14ac:dyDescent="0.25"/>
  <cols>
    <col min="1" max="1" width="6.140625" hidden="1" customWidth="1"/>
    <col min="2" max="2" width="21.28515625" hidden="1" customWidth="1"/>
    <col min="3" max="3" width="15.140625" customWidth="1"/>
    <col min="4" max="4" width="14.7109375" hidden="1" customWidth="1"/>
    <col min="5" max="5" width="6.7109375" customWidth="1"/>
    <col min="6" max="6" width="8.7109375" customWidth="1"/>
    <col min="7" max="8" width="6.7109375" customWidth="1"/>
    <col min="9" max="9" width="8.7109375" customWidth="1"/>
    <col min="10" max="11" width="6.7109375" customWidth="1"/>
    <col min="12" max="12" width="8.7109375" customWidth="1"/>
    <col min="13" max="14" width="6.7109375" customWidth="1"/>
    <col min="15" max="15" width="8.7109375" customWidth="1"/>
    <col min="16" max="17" width="6.7109375" customWidth="1"/>
    <col min="18" max="18" width="8.7109375" customWidth="1"/>
    <col min="19" max="20" width="6.7109375" customWidth="1"/>
    <col min="21" max="21" width="8.7109375" customWidth="1"/>
    <col min="22" max="23" width="6.7109375" customWidth="1"/>
    <col min="24" max="24" width="8.7109375" customWidth="1"/>
    <col min="25" max="26" width="6.7109375" customWidth="1"/>
    <col min="27" max="27" width="8.7109375" customWidth="1"/>
    <col min="28" max="28" width="6.7109375" customWidth="1"/>
    <col min="29" max="31" width="11.7109375" customWidth="1"/>
    <col min="32" max="32" width="9.7109375" customWidth="1"/>
    <col min="33" max="35" width="7.7109375" customWidth="1"/>
  </cols>
  <sheetData>
    <row r="1" spans="1:100" ht="15.75" customHeight="1" x14ac:dyDescent="0.25">
      <c r="C1" s="50" t="str">
        <f>CONCATENATE("PREVISIONS des années scolaires ",$U$5," à ",$AA$5," du PREMIER DEGRE réalisées en octobre")</f>
        <v>PREVISIONS des années scolaires 2025-2026 à 2027-2028 du PREMIER DEGRE réalisées en octobre</v>
      </c>
    </row>
    <row r="3" spans="1:100" ht="15.75" customHeight="1" x14ac:dyDescent="0.25">
      <c r="C3" s="50" t="s">
        <v>41</v>
      </c>
      <c r="T3" s="51"/>
      <c r="U3" s="51"/>
      <c r="AC3" s="51"/>
    </row>
    <row r="4" spans="1:100" ht="16.5" customHeight="1" x14ac:dyDescent="0.25">
      <c r="C4" s="50" t="s">
        <v>42</v>
      </c>
      <c r="E4" s="170" t="s">
        <v>49</v>
      </c>
    </row>
    <row r="5" spans="1:100" ht="20.100000000000001" customHeight="1" x14ac:dyDescent="0.25">
      <c r="A5" s="52"/>
      <c r="B5" s="53"/>
      <c r="C5" s="53"/>
      <c r="D5" s="53"/>
      <c r="E5" s="54"/>
      <c r="F5" s="55" t="s">
        <v>86</v>
      </c>
      <c r="G5" s="56"/>
      <c r="H5" s="54"/>
      <c r="I5" s="55" t="s">
        <v>87</v>
      </c>
      <c r="J5" s="56"/>
      <c r="K5" s="55"/>
      <c r="L5" s="55" t="s">
        <v>88</v>
      </c>
      <c r="M5" s="55"/>
      <c r="N5" s="54"/>
      <c r="O5" s="55" t="s">
        <v>89</v>
      </c>
      <c r="P5" s="55"/>
      <c r="Q5" s="54"/>
      <c r="R5" s="55" t="s">
        <v>90</v>
      </c>
      <c r="S5" s="57"/>
      <c r="T5" s="58"/>
      <c r="U5" s="55" t="s">
        <v>91</v>
      </c>
      <c r="V5" s="55"/>
      <c r="W5" s="54"/>
      <c r="X5" s="55" t="s">
        <v>92</v>
      </c>
      <c r="Y5" s="55"/>
      <c r="Z5" s="54"/>
      <c r="AA5" s="55" t="s">
        <v>93</v>
      </c>
      <c r="AB5" s="57"/>
      <c r="AC5" s="185" t="s">
        <v>94</v>
      </c>
      <c r="AD5" s="187" t="s">
        <v>95</v>
      </c>
      <c r="AE5" s="189" t="s">
        <v>96</v>
      </c>
      <c r="AF5" s="59"/>
      <c r="AG5" s="191" t="s">
        <v>22</v>
      </c>
      <c r="AH5" s="178" t="s">
        <v>23</v>
      </c>
      <c r="AI5" s="180" t="s">
        <v>24</v>
      </c>
    </row>
    <row r="6" spans="1:100" ht="20.100000000000001" customHeight="1" x14ac:dyDescent="0.25">
      <c r="A6" s="62" t="s">
        <v>0</v>
      </c>
      <c r="B6" s="62" t="s">
        <v>1</v>
      </c>
      <c r="C6" s="63" t="s">
        <v>2</v>
      </c>
      <c r="D6" s="64" t="s">
        <v>3</v>
      </c>
      <c r="E6" s="65" t="s">
        <v>17</v>
      </c>
      <c r="F6" s="65" t="s">
        <v>15</v>
      </c>
      <c r="G6" s="65" t="s">
        <v>16</v>
      </c>
      <c r="H6" s="65" t="s">
        <v>17</v>
      </c>
      <c r="I6" s="65" t="s">
        <v>15</v>
      </c>
      <c r="J6" s="65" t="s">
        <v>16</v>
      </c>
      <c r="K6" s="66" t="s">
        <v>17</v>
      </c>
      <c r="L6" s="65" t="s">
        <v>15</v>
      </c>
      <c r="M6" s="67" t="s">
        <v>16</v>
      </c>
      <c r="N6" s="65" t="s">
        <v>17</v>
      </c>
      <c r="O6" s="65" t="s">
        <v>15</v>
      </c>
      <c r="P6" s="67" t="s">
        <v>16</v>
      </c>
      <c r="Q6" s="65" t="s">
        <v>17</v>
      </c>
      <c r="R6" s="65" t="s">
        <v>15</v>
      </c>
      <c r="S6" s="68" t="s">
        <v>16</v>
      </c>
      <c r="T6" s="66" t="s">
        <v>17</v>
      </c>
      <c r="U6" s="65" t="s">
        <v>15</v>
      </c>
      <c r="V6" s="67" t="s">
        <v>16</v>
      </c>
      <c r="W6" s="65" t="s">
        <v>17</v>
      </c>
      <c r="X6" s="65" t="s">
        <v>15</v>
      </c>
      <c r="Y6" s="67" t="s">
        <v>16</v>
      </c>
      <c r="Z6" s="65" t="s">
        <v>17</v>
      </c>
      <c r="AA6" s="65" t="s">
        <v>15</v>
      </c>
      <c r="AB6" s="68" t="s">
        <v>16</v>
      </c>
      <c r="AC6" s="186"/>
      <c r="AD6" s="188"/>
      <c r="AE6" s="190"/>
      <c r="AF6" s="110"/>
      <c r="AG6" s="192"/>
      <c r="AH6" s="179"/>
      <c r="AI6" s="181"/>
    </row>
    <row r="7" spans="1:100" ht="20.100000000000001" customHeight="1" x14ac:dyDescent="0.25">
      <c r="A7" s="121" t="s">
        <v>43</v>
      </c>
      <c r="B7" s="132" t="s">
        <v>4</v>
      </c>
      <c r="C7" s="143" t="s">
        <v>26</v>
      </c>
      <c r="D7" s="154" t="s">
        <v>38</v>
      </c>
      <c r="E7" s="165">
        <v>1166</v>
      </c>
      <c r="F7" s="169">
        <v>24</v>
      </c>
      <c r="G7" s="46">
        <v>2.06</v>
      </c>
      <c r="H7" s="165">
        <v>1078</v>
      </c>
      <c r="I7" s="169">
        <v>33</v>
      </c>
      <c r="J7" s="46">
        <v>3.06</v>
      </c>
      <c r="K7" s="47">
        <v>1105</v>
      </c>
      <c r="L7" s="169">
        <v>32</v>
      </c>
      <c r="M7" s="46">
        <v>2.9</v>
      </c>
      <c r="N7" s="165">
        <v>1120</v>
      </c>
      <c r="O7" s="169">
        <v>30</v>
      </c>
      <c r="P7" s="46">
        <v>2.68</v>
      </c>
      <c r="Q7" s="165">
        <v>1112</v>
      </c>
      <c r="R7" s="169">
        <v>24</v>
      </c>
      <c r="S7" s="48">
        <v>2.16</v>
      </c>
      <c r="T7" s="47">
        <v>985</v>
      </c>
      <c r="U7" s="169">
        <v>21</v>
      </c>
      <c r="V7" s="46">
        <v>2.16</v>
      </c>
      <c r="W7" s="165">
        <v>926</v>
      </c>
      <c r="X7" s="169">
        <v>20</v>
      </c>
      <c r="Y7" s="46">
        <v>2.16</v>
      </c>
      <c r="Z7" s="165">
        <v>924</v>
      </c>
      <c r="AA7" s="169">
        <v>20</v>
      </c>
      <c r="AB7" s="48">
        <v>2.16</v>
      </c>
      <c r="AC7" s="49">
        <f>U7-R7</f>
        <v>-3</v>
      </c>
      <c r="AD7" s="60">
        <f>X7-U7</f>
        <v>-1</v>
      </c>
      <c r="AE7" s="71">
        <f>AA7-X7</f>
        <v>0</v>
      </c>
      <c r="AF7" s="182" t="s">
        <v>19</v>
      </c>
      <c r="AG7" s="85">
        <f>V7-S7</f>
        <v>0</v>
      </c>
      <c r="AH7" s="86">
        <f>Y7-V7</f>
        <v>0</v>
      </c>
      <c r="AI7" s="87">
        <f>AB7-Y7</f>
        <v>0</v>
      </c>
      <c r="AJ7" s="61"/>
      <c r="AK7" s="61"/>
      <c r="AL7" s="61"/>
      <c r="AM7" s="61"/>
      <c r="AN7" s="61"/>
      <c r="AO7" s="61"/>
      <c r="AP7" s="61"/>
      <c r="AQ7" s="61"/>
      <c r="AR7" s="61"/>
      <c r="AS7" s="61"/>
      <c r="AT7" s="61"/>
      <c r="AU7" s="61"/>
      <c r="AV7" s="61"/>
      <c r="AW7" s="61"/>
      <c r="AX7" s="61"/>
      <c r="AY7" s="61"/>
      <c r="AZ7" s="61"/>
      <c r="BA7" s="61"/>
      <c r="BB7" s="61"/>
      <c r="BC7" s="61"/>
      <c r="BD7" s="61"/>
      <c r="BE7" s="61"/>
      <c r="BF7" s="61"/>
      <c r="BG7" s="61"/>
      <c r="BH7" s="61"/>
      <c r="BI7" s="61"/>
      <c r="BJ7" s="61"/>
      <c r="BK7" s="61"/>
      <c r="BL7" s="61"/>
      <c r="BM7" s="61"/>
      <c r="BN7" s="61"/>
      <c r="BO7" s="61"/>
      <c r="BP7" s="61"/>
      <c r="BQ7" s="61"/>
      <c r="BR7" s="61"/>
      <c r="BS7" s="61"/>
      <c r="BT7" s="61"/>
      <c r="BU7" s="61"/>
      <c r="BV7" s="61"/>
      <c r="BW7" s="61"/>
      <c r="BX7" s="61"/>
      <c r="BY7" s="61"/>
      <c r="BZ7" s="61"/>
      <c r="CA7" s="61"/>
      <c r="CB7" s="61"/>
      <c r="CC7" s="61"/>
      <c r="CD7" s="61"/>
      <c r="CE7" s="61"/>
      <c r="CF7" s="61"/>
      <c r="CG7" s="61"/>
      <c r="CH7" s="61"/>
      <c r="CI7" s="61"/>
      <c r="CJ7" s="61"/>
      <c r="CK7" s="61"/>
      <c r="CL7" s="61"/>
      <c r="CM7" s="61"/>
      <c r="CN7" s="61"/>
      <c r="CO7" s="61"/>
      <c r="CP7" s="61"/>
      <c r="CQ7" s="61"/>
      <c r="CR7" s="61"/>
      <c r="CS7" s="61"/>
      <c r="CT7" s="61"/>
      <c r="CU7" s="61"/>
      <c r="CV7" s="61"/>
    </row>
    <row r="8" spans="1:100" ht="20.100000000000001" customHeight="1" x14ac:dyDescent="0.25">
      <c r="A8" s="121" t="s">
        <v>43</v>
      </c>
      <c r="B8" s="132" t="s">
        <v>6</v>
      </c>
      <c r="C8" s="82" t="s">
        <v>27</v>
      </c>
      <c r="D8" s="92" t="s">
        <v>38</v>
      </c>
      <c r="E8" s="98">
        <v>1219</v>
      </c>
      <c r="F8" s="99">
        <v>124</v>
      </c>
      <c r="G8" s="100">
        <v>10.17</v>
      </c>
      <c r="H8" s="98">
        <v>1232</v>
      </c>
      <c r="I8" s="99">
        <v>103</v>
      </c>
      <c r="J8" s="100">
        <v>8.36</v>
      </c>
      <c r="K8" s="101">
        <v>1140</v>
      </c>
      <c r="L8" s="99">
        <v>140</v>
      </c>
      <c r="M8" s="100">
        <v>12.28</v>
      </c>
      <c r="N8" s="98">
        <v>1167</v>
      </c>
      <c r="O8" s="99">
        <v>128</v>
      </c>
      <c r="P8" s="100">
        <v>10.97</v>
      </c>
      <c r="Q8" s="98">
        <v>1183</v>
      </c>
      <c r="R8" s="99">
        <v>110</v>
      </c>
      <c r="S8" s="102">
        <v>9.3000000000000007</v>
      </c>
      <c r="T8" s="101">
        <v>1174</v>
      </c>
      <c r="U8" s="99">
        <v>109</v>
      </c>
      <c r="V8" s="100">
        <v>9.3000000000000007</v>
      </c>
      <c r="W8" s="98">
        <v>1040</v>
      </c>
      <c r="X8" s="99">
        <v>97</v>
      </c>
      <c r="Y8" s="100">
        <v>9.3000000000000007</v>
      </c>
      <c r="Z8" s="98">
        <v>978</v>
      </c>
      <c r="AA8" s="99">
        <v>91</v>
      </c>
      <c r="AB8" s="102">
        <v>9.3000000000000007</v>
      </c>
      <c r="AC8" s="103">
        <f t="shared" ref="AC8:AC19" si="0">U8-R8</f>
        <v>-1</v>
      </c>
      <c r="AD8" s="104">
        <f t="shared" ref="AD8:AD19" si="1">X8-U8</f>
        <v>-12</v>
      </c>
      <c r="AE8" s="105">
        <f t="shared" ref="AE8:AE19" si="2">AA8-X8</f>
        <v>-6</v>
      </c>
      <c r="AF8" s="183"/>
      <c r="AG8" s="88">
        <f>V8-S8</f>
        <v>0</v>
      </c>
      <c r="AH8" s="89">
        <f>Y8-V8</f>
        <v>0</v>
      </c>
      <c r="AI8" s="90">
        <f>AB8-Y8</f>
        <v>0</v>
      </c>
      <c r="AJ8" s="61"/>
      <c r="AK8" s="61"/>
      <c r="AL8" s="61"/>
      <c r="AM8" s="61"/>
      <c r="AN8" s="61"/>
      <c r="AO8" s="61"/>
      <c r="AP8" s="61"/>
      <c r="AQ8" s="61"/>
      <c r="AR8" s="61"/>
      <c r="AS8" s="61"/>
      <c r="AT8" s="61"/>
      <c r="AU8" s="61"/>
      <c r="AV8" s="61"/>
      <c r="AW8" s="61"/>
      <c r="AX8" s="61"/>
      <c r="AY8" s="61"/>
      <c r="AZ8" s="61"/>
      <c r="BA8" s="61"/>
      <c r="BB8" s="61"/>
      <c r="BC8" s="61"/>
      <c r="BD8" s="61"/>
      <c r="BE8" s="61"/>
      <c r="BF8" s="61"/>
      <c r="BG8" s="61"/>
      <c r="BH8" s="61"/>
      <c r="BI8" s="61"/>
      <c r="BJ8" s="61"/>
      <c r="BK8" s="61"/>
      <c r="BL8" s="61"/>
      <c r="BM8" s="61"/>
      <c r="BN8" s="61"/>
      <c r="BO8" s="61"/>
      <c r="BP8" s="61"/>
      <c r="BQ8" s="61"/>
      <c r="BR8" s="61"/>
      <c r="BS8" s="61"/>
      <c r="BT8" s="61"/>
      <c r="BU8" s="61"/>
      <c r="BV8" s="61"/>
      <c r="BW8" s="61"/>
      <c r="BX8" s="61"/>
      <c r="BY8" s="61"/>
      <c r="BZ8" s="61"/>
      <c r="CA8" s="61"/>
      <c r="CB8" s="61"/>
      <c r="CC8" s="61"/>
      <c r="CD8" s="61"/>
      <c r="CE8" s="61"/>
      <c r="CF8" s="61"/>
      <c r="CG8" s="61"/>
      <c r="CH8" s="61"/>
      <c r="CI8" s="61"/>
      <c r="CJ8" s="61"/>
      <c r="CK8" s="61"/>
      <c r="CL8" s="61"/>
      <c r="CM8" s="61"/>
      <c r="CN8" s="61"/>
      <c r="CO8" s="61"/>
      <c r="CP8" s="61"/>
      <c r="CQ8" s="61"/>
      <c r="CR8" s="61"/>
      <c r="CS8" s="61"/>
      <c r="CT8" s="61"/>
      <c r="CU8" s="61"/>
      <c r="CV8" s="61"/>
    </row>
    <row r="9" spans="1:100" ht="20.100000000000001" customHeight="1" x14ac:dyDescent="0.25">
      <c r="A9" s="106" t="s">
        <v>43</v>
      </c>
      <c r="B9" s="107" t="s">
        <v>7</v>
      </c>
      <c r="C9" s="143" t="s">
        <v>28</v>
      </c>
      <c r="D9" s="108" t="s">
        <v>38</v>
      </c>
      <c r="E9" s="165"/>
      <c r="F9" s="169">
        <v>104</v>
      </c>
      <c r="G9" s="109">
        <v>100.97</v>
      </c>
      <c r="H9" s="165"/>
      <c r="I9" s="169">
        <v>124</v>
      </c>
      <c r="J9" s="46">
        <v>100</v>
      </c>
      <c r="K9" s="47"/>
      <c r="L9" s="169">
        <v>111</v>
      </c>
      <c r="M9" s="46">
        <v>107.77</v>
      </c>
      <c r="N9" s="165"/>
      <c r="O9" s="169">
        <v>147</v>
      </c>
      <c r="P9" s="111">
        <v>105</v>
      </c>
      <c r="Q9" s="165"/>
      <c r="R9" s="169">
        <v>134</v>
      </c>
      <c r="S9" s="48">
        <v>104.69</v>
      </c>
      <c r="T9" s="47"/>
      <c r="U9" s="169">
        <v>116</v>
      </c>
      <c r="V9" s="111">
        <v>105.82</v>
      </c>
      <c r="W9" s="165"/>
      <c r="X9" s="169">
        <v>115</v>
      </c>
      <c r="Y9" s="111">
        <v>105.82</v>
      </c>
      <c r="Z9" s="165"/>
      <c r="AA9" s="169">
        <v>103</v>
      </c>
      <c r="AB9" s="48">
        <v>105.82</v>
      </c>
      <c r="AC9" s="49">
        <f t="shared" si="0"/>
        <v>-18</v>
      </c>
      <c r="AD9" s="60">
        <f t="shared" si="1"/>
        <v>-1</v>
      </c>
      <c r="AE9" s="71">
        <f t="shared" si="2"/>
        <v>-12</v>
      </c>
      <c r="AF9" s="182" t="s">
        <v>20</v>
      </c>
      <c r="AG9" s="85">
        <f>V9-S9</f>
        <v>1.1299999999999955</v>
      </c>
      <c r="AH9" s="86">
        <f>Y9-V9</f>
        <v>0</v>
      </c>
      <c r="AI9" s="87">
        <f>AB9-Y9</f>
        <v>0</v>
      </c>
      <c r="AJ9" s="61"/>
      <c r="AK9" s="61"/>
      <c r="AL9" s="61"/>
      <c r="AM9" s="61"/>
      <c r="AN9" s="61"/>
      <c r="AO9" s="61"/>
      <c r="AP9" s="61"/>
      <c r="AQ9" s="61"/>
      <c r="AR9" s="61"/>
      <c r="AS9" s="61"/>
      <c r="AT9" s="61"/>
      <c r="AU9" s="61"/>
      <c r="AV9" s="61"/>
      <c r="AW9" s="61"/>
      <c r="AX9" s="61"/>
      <c r="AY9" s="61"/>
      <c r="AZ9" s="61"/>
      <c r="BA9" s="61"/>
      <c r="BB9" s="61"/>
      <c r="BC9" s="61"/>
      <c r="BD9" s="61"/>
      <c r="BE9" s="61"/>
      <c r="BF9" s="61"/>
      <c r="BG9" s="61"/>
      <c r="BH9" s="61"/>
      <c r="BI9" s="61"/>
      <c r="BJ9" s="61"/>
      <c r="BK9" s="61"/>
      <c r="BL9" s="61"/>
      <c r="BM9" s="61"/>
      <c r="BN9" s="61"/>
      <c r="BO9" s="61"/>
      <c r="BP9" s="61"/>
      <c r="BQ9" s="61"/>
      <c r="BR9" s="61"/>
      <c r="BS9" s="61"/>
      <c r="BT9" s="61"/>
      <c r="BU9" s="61"/>
      <c r="BV9" s="61"/>
      <c r="BW9" s="61"/>
      <c r="BX9" s="61"/>
      <c r="BY9" s="61"/>
      <c r="BZ9" s="61"/>
      <c r="CA9" s="61"/>
      <c r="CB9" s="61"/>
      <c r="CC9" s="61"/>
      <c r="CD9" s="61"/>
      <c r="CE9" s="61"/>
      <c r="CF9" s="61"/>
      <c r="CG9" s="61"/>
      <c r="CH9" s="61"/>
      <c r="CI9" s="61"/>
      <c r="CJ9" s="61"/>
      <c r="CK9" s="61"/>
      <c r="CL9" s="61"/>
      <c r="CM9" s="61"/>
      <c r="CN9" s="61"/>
      <c r="CO9" s="61"/>
      <c r="CP9" s="61"/>
      <c r="CQ9" s="61"/>
      <c r="CR9" s="61"/>
      <c r="CS9" s="61"/>
      <c r="CT9" s="61"/>
      <c r="CU9" s="61"/>
      <c r="CV9" s="61"/>
    </row>
    <row r="10" spans="1:100" ht="20.100000000000001" customHeight="1" x14ac:dyDescent="0.25">
      <c r="A10" s="106" t="s">
        <v>43</v>
      </c>
      <c r="B10" s="107" t="s">
        <v>8</v>
      </c>
      <c r="C10" s="82" t="s">
        <v>37</v>
      </c>
      <c r="D10" s="92" t="s">
        <v>38</v>
      </c>
      <c r="E10" s="98"/>
      <c r="F10" s="99">
        <v>142</v>
      </c>
      <c r="G10" s="112">
        <v>105.19</v>
      </c>
      <c r="H10" s="98"/>
      <c r="I10" s="99">
        <v>115</v>
      </c>
      <c r="J10" s="113">
        <v>110.58</v>
      </c>
      <c r="K10" s="101"/>
      <c r="L10" s="99">
        <v>128</v>
      </c>
      <c r="M10" s="113">
        <v>103.23</v>
      </c>
      <c r="N10" s="98"/>
      <c r="O10" s="99">
        <v>122</v>
      </c>
      <c r="P10" s="114">
        <v>109.91</v>
      </c>
      <c r="Q10" s="98"/>
      <c r="R10" s="99">
        <v>157</v>
      </c>
      <c r="S10" s="115">
        <v>106.8</v>
      </c>
      <c r="T10" s="101"/>
      <c r="U10" s="99">
        <v>143</v>
      </c>
      <c r="V10" s="114">
        <v>106.65</v>
      </c>
      <c r="W10" s="98"/>
      <c r="X10" s="99">
        <v>124</v>
      </c>
      <c r="Y10" s="114">
        <v>106.65</v>
      </c>
      <c r="Z10" s="98"/>
      <c r="AA10" s="99">
        <v>123</v>
      </c>
      <c r="AB10" s="115">
        <v>106.65</v>
      </c>
      <c r="AC10" s="103">
        <f t="shared" si="0"/>
        <v>-14</v>
      </c>
      <c r="AD10" s="104">
        <f t="shared" si="1"/>
        <v>-19</v>
      </c>
      <c r="AE10" s="105">
        <f t="shared" si="2"/>
        <v>-1</v>
      </c>
      <c r="AF10" s="183"/>
      <c r="AG10" s="88">
        <f t="shared" ref="AG10:AG12" si="3">V10-S10</f>
        <v>-0.14999999999999147</v>
      </c>
      <c r="AH10" s="89">
        <f t="shared" ref="AH10:AH12" si="4">Y10-V10</f>
        <v>0</v>
      </c>
      <c r="AI10" s="90">
        <f t="shared" ref="AI10:AI12" si="5">AB10-Y10</f>
        <v>0</v>
      </c>
      <c r="AJ10" s="61"/>
      <c r="AK10" s="61"/>
      <c r="AL10" s="61"/>
      <c r="AM10" s="61"/>
      <c r="AN10" s="61"/>
      <c r="AO10" s="61"/>
      <c r="AP10" s="61"/>
      <c r="AQ10" s="61"/>
      <c r="AR10" s="61"/>
      <c r="AS10" s="61"/>
      <c r="AT10" s="61"/>
      <c r="AU10" s="61"/>
      <c r="AV10" s="61"/>
      <c r="AW10" s="61"/>
      <c r="AX10" s="61"/>
      <c r="AY10" s="61"/>
      <c r="AZ10" s="61"/>
      <c r="BA10" s="61"/>
      <c r="BB10" s="61"/>
      <c r="BC10" s="61"/>
      <c r="BD10" s="61"/>
      <c r="BE10" s="61"/>
      <c r="BF10" s="61"/>
      <c r="BG10" s="61"/>
      <c r="BH10" s="61"/>
      <c r="BI10" s="61"/>
      <c r="BJ10" s="61"/>
      <c r="BK10" s="61"/>
      <c r="BL10" s="61"/>
      <c r="BM10" s="61"/>
      <c r="BN10" s="61"/>
      <c r="BO10" s="61"/>
      <c r="BP10" s="61"/>
      <c r="BQ10" s="61"/>
      <c r="BR10" s="61"/>
      <c r="BS10" s="61"/>
      <c r="BT10" s="61"/>
      <c r="BU10" s="61"/>
      <c r="BV10" s="61"/>
      <c r="BW10" s="61"/>
      <c r="BX10" s="61"/>
      <c r="BY10" s="61"/>
      <c r="BZ10" s="61"/>
      <c r="CA10" s="61"/>
      <c r="CB10" s="61"/>
      <c r="CC10" s="61"/>
      <c r="CD10" s="61"/>
      <c r="CE10" s="61"/>
      <c r="CF10" s="61"/>
      <c r="CG10" s="61"/>
      <c r="CH10" s="61"/>
      <c r="CI10" s="61"/>
      <c r="CJ10" s="61"/>
      <c r="CK10" s="61"/>
      <c r="CL10" s="61"/>
      <c r="CM10" s="61"/>
      <c r="CN10" s="61"/>
      <c r="CO10" s="61"/>
      <c r="CP10" s="61"/>
      <c r="CQ10" s="61"/>
      <c r="CR10" s="61"/>
      <c r="CS10" s="61"/>
      <c r="CT10" s="61"/>
      <c r="CU10" s="61"/>
      <c r="CV10" s="61"/>
    </row>
    <row r="11" spans="1:100" ht="20.100000000000001" customHeight="1" x14ac:dyDescent="0.25">
      <c r="A11" s="106"/>
      <c r="B11" s="107"/>
      <c r="C11" s="116" t="s">
        <v>31</v>
      </c>
      <c r="D11" s="117"/>
      <c r="E11" s="118"/>
      <c r="F11" s="119">
        <f>SUM(F7:F10)</f>
        <v>394</v>
      </c>
      <c r="G11" s="120"/>
      <c r="H11" s="118"/>
      <c r="I11" s="119">
        <f>SUM(I7:I10)</f>
        <v>375</v>
      </c>
      <c r="J11" s="120"/>
      <c r="K11" s="122"/>
      <c r="L11" s="119">
        <f>SUM(L7:L10)</f>
        <v>411</v>
      </c>
      <c r="M11" s="120"/>
      <c r="N11" s="118"/>
      <c r="O11" s="119">
        <f>SUM(O7:O10)</f>
        <v>427</v>
      </c>
      <c r="P11" s="123"/>
      <c r="Q11" s="118"/>
      <c r="R11" s="119">
        <f>SUM(R7:R10)</f>
        <v>425</v>
      </c>
      <c r="S11" s="124"/>
      <c r="T11" s="122"/>
      <c r="U11" s="119">
        <f>SUM(U7:U10)</f>
        <v>389</v>
      </c>
      <c r="V11" s="123"/>
      <c r="W11" s="118"/>
      <c r="X11" s="119">
        <f>SUM(X7:X10)</f>
        <v>356</v>
      </c>
      <c r="Y11" s="123"/>
      <c r="Z11" s="118"/>
      <c r="AA11" s="119">
        <f>SUM(AA7:AA10)</f>
        <v>337</v>
      </c>
      <c r="AB11" s="124"/>
      <c r="AC11" s="125">
        <f t="shared" si="0"/>
        <v>-36</v>
      </c>
      <c r="AD11" s="126">
        <f t="shared" si="1"/>
        <v>-33</v>
      </c>
      <c r="AE11" s="127">
        <f t="shared" si="2"/>
        <v>-19</v>
      </c>
      <c r="AF11" s="81"/>
      <c r="AG11" s="91"/>
      <c r="AH11" s="91"/>
      <c r="AI11" s="91"/>
      <c r="AJ11" s="61"/>
      <c r="AK11" s="61"/>
      <c r="AL11" s="61"/>
      <c r="AM11" s="61"/>
      <c r="AN11" s="61"/>
      <c r="AO11" s="61"/>
      <c r="AP11" s="61"/>
      <c r="AQ11" s="61"/>
      <c r="AR11" s="61"/>
      <c r="AS11" s="61"/>
      <c r="AT11" s="61"/>
      <c r="AU11" s="61"/>
      <c r="AV11" s="61"/>
      <c r="AW11" s="61"/>
      <c r="AX11" s="61"/>
      <c r="AY11" s="61"/>
      <c r="AZ11" s="61"/>
      <c r="BA11" s="61"/>
      <c r="BB11" s="61"/>
      <c r="BC11" s="61"/>
      <c r="BD11" s="61"/>
      <c r="BE11" s="61"/>
      <c r="BF11" s="61"/>
      <c r="BG11" s="61"/>
      <c r="BH11" s="61"/>
      <c r="BI11" s="61"/>
      <c r="BJ11" s="61"/>
      <c r="BK11" s="61"/>
      <c r="BL11" s="61"/>
      <c r="BM11" s="61"/>
      <c r="BN11" s="61"/>
      <c r="BO11" s="61"/>
      <c r="BP11" s="61"/>
      <c r="BQ11" s="61"/>
      <c r="BR11" s="61"/>
      <c r="BS11" s="61"/>
      <c r="BT11" s="61"/>
      <c r="BU11" s="61"/>
      <c r="BV11" s="61"/>
      <c r="BW11" s="61"/>
      <c r="BX11" s="61"/>
      <c r="BY11" s="61"/>
      <c r="BZ11" s="61"/>
      <c r="CA11" s="61"/>
      <c r="CB11" s="61"/>
      <c r="CC11" s="61"/>
      <c r="CD11" s="61"/>
      <c r="CE11" s="61"/>
      <c r="CF11" s="61"/>
      <c r="CG11" s="61"/>
      <c r="CH11" s="61"/>
      <c r="CI11" s="61"/>
      <c r="CJ11" s="61"/>
      <c r="CK11" s="61"/>
      <c r="CL11" s="61"/>
      <c r="CM11" s="61"/>
      <c r="CN11" s="61"/>
      <c r="CO11" s="61"/>
      <c r="CP11" s="61"/>
      <c r="CQ11" s="61"/>
      <c r="CR11" s="61"/>
      <c r="CS11" s="61"/>
      <c r="CT11" s="61"/>
      <c r="CU11" s="61"/>
      <c r="CV11" s="61"/>
    </row>
    <row r="12" spans="1:100" ht="20.100000000000001" customHeight="1" x14ac:dyDescent="0.25">
      <c r="A12" s="106" t="s">
        <v>43</v>
      </c>
      <c r="B12" s="107" t="s">
        <v>9</v>
      </c>
      <c r="C12" s="128" t="s">
        <v>36</v>
      </c>
      <c r="D12" s="129" t="s">
        <v>38</v>
      </c>
      <c r="E12" s="130"/>
      <c r="F12" s="131">
        <v>147</v>
      </c>
      <c r="G12" s="133">
        <v>104.26</v>
      </c>
      <c r="H12" s="130"/>
      <c r="I12" s="131">
        <v>151</v>
      </c>
      <c r="J12" s="134">
        <v>106.34</v>
      </c>
      <c r="K12" s="135"/>
      <c r="L12" s="131">
        <v>122</v>
      </c>
      <c r="M12" s="134">
        <v>106.09</v>
      </c>
      <c r="N12" s="130"/>
      <c r="O12" s="131">
        <v>131</v>
      </c>
      <c r="P12" s="136">
        <v>102.34</v>
      </c>
      <c r="Q12" s="130"/>
      <c r="R12" s="131">
        <v>133</v>
      </c>
      <c r="S12" s="137">
        <v>109.02</v>
      </c>
      <c r="T12" s="135"/>
      <c r="U12" s="131">
        <v>166</v>
      </c>
      <c r="V12" s="136">
        <v>105.82</v>
      </c>
      <c r="W12" s="130"/>
      <c r="X12" s="131">
        <v>151</v>
      </c>
      <c r="Y12" s="136">
        <v>105.82</v>
      </c>
      <c r="Z12" s="130"/>
      <c r="AA12" s="131">
        <v>131</v>
      </c>
      <c r="AB12" s="137">
        <v>105.82</v>
      </c>
      <c r="AC12" s="138">
        <f t="shared" si="0"/>
        <v>33</v>
      </c>
      <c r="AD12" s="139">
        <f t="shared" si="1"/>
        <v>-15</v>
      </c>
      <c r="AE12" s="140">
        <f t="shared" si="2"/>
        <v>-20</v>
      </c>
      <c r="AF12" s="183" t="s">
        <v>20</v>
      </c>
      <c r="AG12" s="85">
        <f t="shared" si="3"/>
        <v>-3.2000000000000028</v>
      </c>
      <c r="AH12" s="86">
        <f t="shared" si="4"/>
        <v>0</v>
      </c>
      <c r="AI12" s="87">
        <f t="shared" si="5"/>
        <v>0</v>
      </c>
      <c r="AJ12" s="61"/>
      <c r="AK12" s="61"/>
      <c r="AL12" s="61"/>
      <c r="AM12" s="61"/>
      <c r="AN12" s="61"/>
      <c r="AO12" s="61"/>
      <c r="AP12" s="61"/>
      <c r="AQ12" s="61"/>
      <c r="AR12" s="61"/>
      <c r="AS12" s="61"/>
      <c r="AT12" s="61"/>
      <c r="AU12" s="61"/>
      <c r="AV12" s="61"/>
      <c r="AW12" s="61"/>
      <c r="AX12" s="61"/>
      <c r="AY12" s="61"/>
      <c r="AZ12" s="61"/>
      <c r="BA12" s="61"/>
      <c r="BB12" s="61"/>
      <c r="BC12" s="61"/>
      <c r="BD12" s="61"/>
      <c r="BE12" s="61"/>
      <c r="BF12" s="61"/>
      <c r="BG12" s="61"/>
      <c r="BH12" s="61"/>
      <c r="BI12" s="61"/>
      <c r="BJ12" s="61"/>
      <c r="BK12" s="61"/>
      <c r="BL12" s="61"/>
      <c r="BM12" s="61"/>
      <c r="BN12" s="61"/>
      <c r="BO12" s="61"/>
      <c r="BP12" s="61"/>
      <c r="BQ12" s="61"/>
      <c r="BR12" s="61"/>
      <c r="BS12" s="61"/>
      <c r="BT12" s="61"/>
      <c r="BU12" s="61"/>
      <c r="BV12" s="61"/>
      <c r="BW12" s="61"/>
      <c r="BX12" s="61"/>
      <c r="BY12" s="61"/>
      <c r="BZ12" s="61"/>
      <c r="CA12" s="61"/>
      <c r="CB12" s="61"/>
      <c r="CC12" s="61"/>
      <c r="CD12" s="61"/>
      <c r="CE12" s="61"/>
      <c r="CF12" s="61"/>
      <c r="CG12" s="61"/>
      <c r="CH12" s="61"/>
      <c r="CI12" s="61"/>
      <c r="CJ12" s="61"/>
      <c r="CK12" s="61"/>
      <c r="CL12" s="61"/>
      <c r="CM12" s="61"/>
      <c r="CN12" s="61"/>
      <c r="CO12" s="61"/>
      <c r="CP12" s="61"/>
      <c r="CQ12" s="61"/>
      <c r="CR12" s="61"/>
      <c r="CS12" s="61"/>
      <c r="CT12" s="61"/>
      <c r="CU12" s="61"/>
      <c r="CV12" s="61"/>
    </row>
    <row r="13" spans="1:100" ht="20.100000000000001" customHeight="1" x14ac:dyDescent="0.25">
      <c r="A13" s="106" t="s">
        <v>43</v>
      </c>
      <c r="B13" s="107" t="s">
        <v>10</v>
      </c>
      <c r="C13" s="128" t="s">
        <v>32</v>
      </c>
      <c r="D13" s="129" t="s">
        <v>38</v>
      </c>
      <c r="E13" s="130"/>
      <c r="F13" s="131">
        <v>169</v>
      </c>
      <c r="G13" s="133">
        <v>102.42</v>
      </c>
      <c r="H13" s="130"/>
      <c r="I13" s="131">
        <v>140</v>
      </c>
      <c r="J13" s="134">
        <v>95.24</v>
      </c>
      <c r="K13" s="135"/>
      <c r="L13" s="131">
        <v>147</v>
      </c>
      <c r="M13" s="134">
        <v>97.35</v>
      </c>
      <c r="N13" s="130"/>
      <c r="O13" s="131">
        <v>117</v>
      </c>
      <c r="P13" s="136">
        <v>95.9</v>
      </c>
      <c r="Q13" s="130"/>
      <c r="R13" s="131">
        <v>138</v>
      </c>
      <c r="S13" s="137">
        <v>105.34</v>
      </c>
      <c r="T13" s="135"/>
      <c r="U13" s="131">
        <v>132</v>
      </c>
      <c r="V13" s="136">
        <v>99.53</v>
      </c>
      <c r="W13" s="130"/>
      <c r="X13" s="131">
        <v>165</v>
      </c>
      <c r="Y13" s="136">
        <v>99.53</v>
      </c>
      <c r="Z13" s="130"/>
      <c r="AA13" s="131">
        <v>150</v>
      </c>
      <c r="AB13" s="137">
        <v>99.53</v>
      </c>
      <c r="AC13" s="138">
        <f t="shared" si="0"/>
        <v>-6</v>
      </c>
      <c r="AD13" s="139">
        <f t="shared" si="1"/>
        <v>33</v>
      </c>
      <c r="AE13" s="140">
        <f t="shared" si="2"/>
        <v>-15</v>
      </c>
      <c r="AF13" s="183"/>
      <c r="AG13" s="93">
        <f>V13-S13</f>
        <v>-5.8100000000000023</v>
      </c>
      <c r="AH13" s="91">
        <f>Y13-V13</f>
        <v>0</v>
      </c>
      <c r="AI13" s="94">
        <f>AB13-Y13</f>
        <v>0</v>
      </c>
      <c r="AJ13" s="61"/>
      <c r="AK13" s="61"/>
      <c r="AL13" s="61"/>
      <c r="AM13" s="61"/>
      <c r="AN13" s="61"/>
      <c r="AO13" s="61"/>
      <c r="AP13" s="61"/>
      <c r="AQ13" s="61"/>
      <c r="AR13" s="61"/>
      <c r="AS13" s="61"/>
      <c r="AT13" s="61"/>
      <c r="AU13" s="61"/>
      <c r="AV13" s="61"/>
      <c r="AW13" s="61"/>
      <c r="AX13" s="61"/>
      <c r="AY13" s="61"/>
      <c r="AZ13" s="61"/>
      <c r="BA13" s="61"/>
      <c r="BB13" s="61"/>
      <c r="BC13" s="61"/>
      <c r="BD13" s="61"/>
      <c r="BE13" s="61"/>
      <c r="BF13" s="61"/>
      <c r="BG13" s="61"/>
      <c r="BH13" s="61"/>
      <c r="BI13" s="61"/>
      <c r="BJ13" s="61"/>
      <c r="BK13" s="61"/>
      <c r="BL13" s="61"/>
      <c r="BM13" s="61"/>
      <c r="BN13" s="61"/>
      <c r="BO13" s="61"/>
      <c r="BP13" s="61"/>
      <c r="BQ13" s="61"/>
      <c r="BR13" s="61"/>
      <c r="BS13" s="61"/>
      <c r="BT13" s="61"/>
      <c r="BU13" s="61"/>
      <c r="BV13" s="61"/>
      <c r="BW13" s="61"/>
      <c r="BX13" s="61"/>
      <c r="BY13" s="61"/>
      <c r="BZ13" s="61"/>
      <c r="CA13" s="61"/>
      <c r="CB13" s="61"/>
      <c r="CC13" s="61"/>
      <c r="CD13" s="61"/>
      <c r="CE13" s="61"/>
      <c r="CF13" s="61"/>
      <c r="CG13" s="61"/>
      <c r="CH13" s="61"/>
      <c r="CI13" s="61"/>
      <c r="CJ13" s="61"/>
      <c r="CK13" s="61"/>
      <c r="CL13" s="61"/>
      <c r="CM13" s="61"/>
      <c r="CN13" s="61"/>
      <c r="CO13" s="61"/>
      <c r="CP13" s="61"/>
      <c r="CQ13" s="61"/>
      <c r="CR13" s="61"/>
      <c r="CS13" s="61"/>
      <c r="CT13" s="61"/>
      <c r="CU13" s="61"/>
      <c r="CV13" s="61"/>
    </row>
    <row r="14" spans="1:100" ht="20.100000000000001" customHeight="1" x14ac:dyDescent="0.25">
      <c r="A14" s="106" t="s">
        <v>43</v>
      </c>
      <c r="B14" s="107" t="s">
        <v>11</v>
      </c>
      <c r="C14" s="128" t="s">
        <v>33</v>
      </c>
      <c r="D14" s="129" t="s">
        <v>38</v>
      </c>
      <c r="E14" s="130"/>
      <c r="F14" s="131">
        <v>162</v>
      </c>
      <c r="G14" s="133">
        <v>104.52</v>
      </c>
      <c r="H14" s="130"/>
      <c r="I14" s="131">
        <v>176</v>
      </c>
      <c r="J14" s="134">
        <v>104.14</v>
      </c>
      <c r="K14" s="135"/>
      <c r="L14" s="131">
        <v>149</v>
      </c>
      <c r="M14" s="134">
        <v>106.43</v>
      </c>
      <c r="N14" s="130"/>
      <c r="O14" s="131">
        <v>162</v>
      </c>
      <c r="P14" s="136">
        <v>110.2</v>
      </c>
      <c r="Q14" s="130"/>
      <c r="R14" s="131">
        <v>121</v>
      </c>
      <c r="S14" s="137">
        <v>103.42</v>
      </c>
      <c r="T14" s="135"/>
      <c r="U14" s="131">
        <v>143</v>
      </c>
      <c r="V14" s="136">
        <v>103.42</v>
      </c>
      <c r="W14" s="130"/>
      <c r="X14" s="131">
        <v>145</v>
      </c>
      <c r="Y14" s="136">
        <v>103.42</v>
      </c>
      <c r="Z14" s="130"/>
      <c r="AA14" s="131">
        <v>181</v>
      </c>
      <c r="AB14" s="137">
        <v>103.42</v>
      </c>
      <c r="AC14" s="138">
        <f t="shared" si="0"/>
        <v>22</v>
      </c>
      <c r="AD14" s="139">
        <f t="shared" si="1"/>
        <v>2</v>
      </c>
      <c r="AE14" s="140">
        <f t="shared" si="2"/>
        <v>36</v>
      </c>
      <c r="AF14" s="183"/>
      <c r="AG14" s="93">
        <f>V14-S14</f>
        <v>0</v>
      </c>
      <c r="AH14" s="91">
        <f>Y14-V14</f>
        <v>0</v>
      </c>
      <c r="AI14" s="94">
        <f>AB14-Y14</f>
        <v>0</v>
      </c>
      <c r="AJ14" s="61"/>
      <c r="AK14" s="61"/>
      <c r="AL14" s="61"/>
      <c r="AM14" s="61"/>
      <c r="AN14" s="61"/>
      <c r="AO14" s="61"/>
      <c r="AP14" s="61"/>
      <c r="AQ14" s="61"/>
      <c r="AR14" s="61"/>
      <c r="AS14" s="61"/>
      <c r="AT14" s="61"/>
      <c r="AU14" s="61"/>
      <c r="AV14" s="61"/>
      <c r="AW14" s="61"/>
      <c r="AX14" s="61"/>
      <c r="AY14" s="61"/>
      <c r="AZ14" s="61"/>
      <c r="BA14" s="61"/>
      <c r="BB14" s="61"/>
      <c r="BC14" s="61"/>
      <c r="BD14" s="61"/>
      <c r="BE14" s="61"/>
      <c r="BF14" s="61"/>
      <c r="BG14" s="61"/>
      <c r="BH14" s="61"/>
      <c r="BI14" s="61"/>
      <c r="BJ14" s="61"/>
      <c r="BK14" s="61"/>
      <c r="BL14" s="61"/>
      <c r="BM14" s="61"/>
      <c r="BN14" s="61"/>
      <c r="BO14" s="61"/>
      <c r="BP14" s="61"/>
      <c r="BQ14" s="61"/>
      <c r="BR14" s="61"/>
      <c r="BS14" s="61"/>
      <c r="BT14" s="61"/>
      <c r="BU14" s="61"/>
      <c r="BV14" s="61"/>
      <c r="BW14" s="61"/>
      <c r="BX14" s="61"/>
      <c r="BY14" s="61"/>
      <c r="BZ14" s="61"/>
      <c r="CA14" s="61"/>
      <c r="CB14" s="61"/>
      <c r="CC14" s="61"/>
      <c r="CD14" s="61"/>
      <c r="CE14" s="61"/>
      <c r="CF14" s="61"/>
      <c r="CG14" s="61"/>
      <c r="CH14" s="61"/>
      <c r="CI14" s="61"/>
      <c r="CJ14" s="61"/>
      <c r="CK14" s="61"/>
      <c r="CL14" s="61"/>
      <c r="CM14" s="61"/>
      <c r="CN14" s="61"/>
      <c r="CO14" s="61"/>
      <c r="CP14" s="61"/>
      <c r="CQ14" s="61"/>
      <c r="CR14" s="61"/>
      <c r="CS14" s="61"/>
      <c r="CT14" s="61"/>
      <c r="CU14" s="61"/>
      <c r="CV14" s="61"/>
    </row>
    <row r="15" spans="1:100" ht="20.100000000000001" customHeight="1" x14ac:dyDescent="0.25">
      <c r="A15" s="106" t="s">
        <v>43</v>
      </c>
      <c r="B15" s="107" t="s">
        <v>12</v>
      </c>
      <c r="C15" s="128" t="s">
        <v>34</v>
      </c>
      <c r="D15" s="129" t="s">
        <v>38</v>
      </c>
      <c r="E15" s="130"/>
      <c r="F15" s="131">
        <v>176</v>
      </c>
      <c r="G15" s="133">
        <v>102.33</v>
      </c>
      <c r="H15" s="130"/>
      <c r="I15" s="131">
        <v>169</v>
      </c>
      <c r="J15" s="134">
        <v>104.32</v>
      </c>
      <c r="K15" s="135"/>
      <c r="L15" s="131">
        <v>173</v>
      </c>
      <c r="M15" s="134">
        <v>98.3</v>
      </c>
      <c r="N15" s="130"/>
      <c r="O15" s="131">
        <v>158</v>
      </c>
      <c r="P15" s="136">
        <v>106.04</v>
      </c>
      <c r="Q15" s="130"/>
      <c r="R15" s="131">
        <v>165</v>
      </c>
      <c r="S15" s="137">
        <v>101.85</v>
      </c>
      <c r="T15" s="135"/>
      <c r="U15" s="131">
        <v>123</v>
      </c>
      <c r="V15" s="136">
        <v>101.85</v>
      </c>
      <c r="W15" s="130"/>
      <c r="X15" s="131">
        <v>146</v>
      </c>
      <c r="Y15" s="136">
        <v>101.85</v>
      </c>
      <c r="Z15" s="130"/>
      <c r="AA15" s="131">
        <v>148</v>
      </c>
      <c r="AB15" s="137">
        <v>101.85</v>
      </c>
      <c r="AC15" s="138">
        <f t="shared" si="0"/>
        <v>-42</v>
      </c>
      <c r="AD15" s="139">
        <f t="shared" si="1"/>
        <v>23</v>
      </c>
      <c r="AE15" s="140">
        <f t="shared" si="2"/>
        <v>2</v>
      </c>
      <c r="AF15" s="183"/>
      <c r="AG15" s="93">
        <f>V15-S15</f>
        <v>0</v>
      </c>
      <c r="AH15" s="91">
        <f>Y15-V15</f>
        <v>0</v>
      </c>
      <c r="AI15" s="94">
        <f>AB15-Y15</f>
        <v>0</v>
      </c>
      <c r="AJ15" s="61"/>
      <c r="AK15" s="61"/>
      <c r="AL15" s="61"/>
      <c r="AM15" s="61"/>
      <c r="AN15" s="61"/>
      <c r="AO15" s="61"/>
      <c r="AP15" s="61"/>
      <c r="AQ15" s="61"/>
      <c r="AR15" s="61"/>
      <c r="AS15" s="61"/>
      <c r="AT15" s="61"/>
      <c r="AU15" s="61"/>
      <c r="AV15" s="61"/>
      <c r="AW15" s="61"/>
      <c r="AX15" s="61"/>
      <c r="AY15" s="61"/>
      <c r="AZ15" s="61"/>
      <c r="BA15" s="61"/>
      <c r="BB15" s="61"/>
      <c r="BC15" s="61"/>
      <c r="BD15" s="61"/>
      <c r="BE15" s="61"/>
      <c r="BF15" s="61"/>
      <c r="BG15" s="61"/>
      <c r="BH15" s="61"/>
      <c r="BI15" s="61"/>
      <c r="BJ15" s="61"/>
      <c r="BK15" s="61"/>
      <c r="BL15" s="61"/>
      <c r="BM15" s="61"/>
      <c r="BN15" s="61"/>
      <c r="BO15" s="61"/>
      <c r="BP15" s="61"/>
      <c r="BQ15" s="61"/>
      <c r="BR15" s="61"/>
      <c r="BS15" s="61"/>
      <c r="BT15" s="61"/>
      <c r="BU15" s="61"/>
      <c r="BV15" s="61"/>
      <c r="BW15" s="61"/>
      <c r="BX15" s="61"/>
      <c r="BY15" s="61"/>
      <c r="BZ15" s="61"/>
      <c r="CA15" s="61"/>
      <c r="CB15" s="61"/>
      <c r="CC15" s="61"/>
      <c r="CD15" s="61"/>
      <c r="CE15" s="61"/>
      <c r="CF15" s="61"/>
      <c r="CG15" s="61"/>
      <c r="CH15" s="61"/>
      <c r="CI15" s="61"/>
      <c r="CJ15" s="61"/>
      <c r="CK15" s="61"/>
      <c r="CL15" s="61"/>
      <c r="CM15" s="61"/>
      <c r="CN15" s="61"/>
      <c r="CO15" s="61"/>
      <c r="CP15" s="61"/>
      <c r="CQ15" s="61"/>
      <c r="CR15" s="61"/>
      <c r="CS15" s="61"/>
      <c r="CT15" s="61"/>
      <c r="CU15" s="61"/>
      <c r="CV15" s="61"/>
    </row>
    <row r="16" spans="1:100" ht="20.100000000000001" customHeight="1" x14ac:dyDescent="0.25">
      <c r="A16" s="106" t="s">
        <v>43</v>
      </c>
      <c r="B16" s="107" t="s">
        <v>13</v>
      </c>
      <c r="C16" s="128" t="s">
        <v>35</v>
      </c>
      <c r="D16" s="129" t="s">
        <v>38</v>
      </c>
      <c r="E16" s="130"/>
      <c r="F16" s="131">
        <v>176</v>
      </c>
      <c r="G16" s="133">
        <v>101.73</v>
      </c>
      <c r="H16" s="130"/>
      <c r="I16" s="131">
        <v>174</v>
      </c>
      <c r="J16" s="134">
        <v>98.86</v>
      </c>
      <c r="K16" s="135"/>
      <c r="L16" s="131">
        <v>175</v>
      </c>
      <c r="M16" s="134">
        <v>103.55</v>
      </c>
      <c r="N16" s="130"/>
      <c r="O16" s="131">
        <v>174</v>
      </c>
      <c r="P16" s="136">
        <v>100.58</v>
      </c>
      <c r="Q16" s="130"/>
      <c r="R16" s="131">
        <v>167</v>
      </c>
      <c r="S16" s="137">
        <v>105.7</v>
      </c>
      <c r="T16" s="135"/>
      <c r="U16" s="131">
        <v>174</v>
      </c>
      <c r="V16" s="136">
        <v>105.7</v>
      </c>
      <c r="W16" s="130"/>
      <c r="X16" s="131">
        <v>130</v>
      </c>
      <c r="Y16" s="136">
        <v>105.7</v>
      </c>
      <c r="Z16" s="130"/>
      <c r="AA16" s="131">
        <v>154</v>
      </c>
      <c r="AB16" s="137">
        <v>105.7</v>
      </c>
      <c r="AC16" s="138">
        <f t="shared" si="0"/>
        <v>7</v>
      </c>
      <c r="AD16" s="139">
        <f t="shared" si="1"/>
        <v>-44</v>
      </c>
      <c r="AE16" s="140">
        <f t="shared" si="2"/>
        <v>24</v>
      </c>
      <c r="AF16" s="184"/>
      <c r="AG16" s="88">
        <f>V16-S16</f>
        <v>0</v>
      </c>
      <c r="AH16" s="89">
        <f>Y16-V16</f>
        <v>0</v>
      </c>
      <c r="AI16" s="90">
        <f>AB16-Y16</f>
        <v>0</v>
      </c>
      <c r="AJ16" s="61"/>
      <c r="AK16" s="61"/>
      <c r="AL16" s="61"/>
      <c r="AM16" s="61"/>
      <c r="AN16" s="61"/>
      <c r="AO16" s="61"/>
      <c r="AP16" s="61"/>
      <c r="AQ16" s="61"/>
      <c r="AR16" s="61"/>
      <c r="AS16" s="61"/>
      <c r="AT16" s="61"/>
      <c r="AU16" s="61"/>
      <c r="AV16" s="61"/>
      <c r="AW16" s="61"/>
      <c r="AX16" s="61"/>
      <c r="AY16" s="61"/>
      <c r="AZ16" s="61"/>
      <c r="BA16" s="61"/>
      <c r="BB16" s="61"/>
      <c r="BC16" s="61"/>
      <c r="BD16" s="61"/>
      <c r="BE16" s="61"/>
      <c r="BF16" s="61"/>
      <c r="BG16" s="61"/>
      <c r="BH16" s="61"/>
      <c r="BI16" s="61"/>
      <c r="BJ16" s="61"/>
      <c r="BK16" s="61"/>
      <c r="BL16" s="61"/>
      <c r="BM16" s="61"/>
      <c r="BN16" s="61"/>
      <c r="BO16" s="61"/>
      <c r="BP16" s="61"/>
      <c r="BQ16" s="61"/>
      <c r="BR16" s="61"/>
      <c r="BS16" s="61"/>
      <c r="BT16" s="61"/>
      <c r="BU16" s="61"/>
      <c r="BV16" s="61"/>
      <c r="BW16" s="61"/>
      <c r="BX16" s="61"/>
      <c r="BY16" s="61"/>
      <c r="BZ16" s="61"/>
      <c r="CA16" s="61"/>
      <c r="CB16" s="61"/>
      <c r="CC16" s="61"/>
      <c r="CD16" s="61"/>
      <c r="CE16" s="61"/>
      <c r="CF16" s="61"/>
      <c r="CG16" s="61"/>
      <c r="CH16" s="61"/>
      <c r="CI16" s="61"/>
      <c r="CJ16" s="61"/>
      <c r="CK16" s="61"/>
      <c r="CL16" s="61"/>
      <c r="CM16" s="61"/>
      <c r="CN16" s="61"/>
      <c r="CO16" s="61"/>
      <c r="CP16" s="61"/>
      <c r="CQ16" s="61"/>
      <c r="CR16" s="61"/>
      <c r="CS16" s="61"/>
      <c r="CT16" s="61"/>
      <c r="CU16" s="61"/>
      <c r="CV16" s="61"/>
    </row>
    <row r="17" spans="1:100" ht="20.100000000000001" customHeight="1" x14ac:dyDescent="0.25">
      <c r="A17" s="106"/>
      <c r="B17" s="107"/>
      <c r="C17" s="141" t="s">
        <v>25</v>
      </c>
      <c r="D17" s="142"/>
      <c r="E17" s="144"/>
      <c r="F17" s="145">
        <f>SUM(F12:F16)</f>
        <v>830</v>
      </c>
      <c r="G17" s="146"/>
      <c r="H17" s="144"/>
      <c r="I17" s="145">
        <f>SUM(I12:I16)</f>
        <v>810</v>
      </c>
      <c r="J17" s="146"/>
      <c r="K17" s="147"/>
      <c r="L17" s="145">
        <f>SUM(L12:L16)</f>
        <v>766</v>
      </c>
      <c r="M17" s="146"/>
      <c r="N17" s="144"/>
      <c r="O17" s="145">
        <f>SUM(O12:O16)</f>
        <v>742</v>
      </c>
      <c r="P17" s="148"/>
      <c r="Q17" s="144"/>
      <c r="R17" s="145">
        <f>SUM(R12:R16)</f>
        <v>724</v>
      </c>
      <c r="S17" s="149"/>
      <c r="T17" s="147"/>
      <c r="U17" s="145">
        <f>SUM(U12:U16)</f>
        <v>738</v>
      </c>
      <c r="V17" s="148"/>
      <c r="W17" s="144"/>
      <c r="X17" s="145">
        <f>SUM(X12:X16)</f>
        <v>737</v>
      </c>
      <c r="Y17" s="148"/>
      <c r="Z17" s="144"/>
      <c r="AA17" s="145">
        <f>SUM(AA12:AA16)</f>
        <v>764</v>
      </c>
      <c r="AB17" s="149"/>
      <c r="AC17" s="150">
        <f t="shared" si="0"/>
        <v>14</v>
      </c>
      <c r="AD17" s="151">
        <f t="shared" si="1"/>
        <v>-1</v>
      </c>
      <c r="AE17" s="152">
        <f t="shared" si="2"/>
        <v>27</v>
      </c>
      <c r="AF17" s="81"/>
      <c r="AG17" s="91"/>
      <c r="AH17" s="91"/>
      <c r="AI17" s="91"/>
      <c r="AJ17" s="61"/>
      <c r="AK17" s="61"/>
      <c r="AL17" s="61"/>
      <c r="AM17" s="61"/>
      <c r="AN17" s="61"/>
      <c r="AO17" s="61"/>
      <c r="AP17" s="61"/>
      <c r="AQ17" s="61"/>
      <c r="AR17" s="61"/>
      <c r="AS17" s="61"/>
      <c r="AT17" s="61"/>
      <c r="AU17" s="61"/>
      <c r="AV17" s="61"/>
      <c r="AW17" s="61"/>
      <c r="AX17" s="61"/>
      <c r="AY17" s="61"/>
      <c r="AZ17" s="61"/>
      <c r="BA17" s="61"/>
      <c r="BB17" s="61"/>
      <c r="BC17" s="61"/>
      <c r="BD17" s="61"/>
      <c r="BE17" s="61"/>
      <c r="BF17" s="61"/>
      <c r="BG17" s="61"/>
      <c r="BH17" s="61"/>
      <c r="BI17" s="61"/>
      <c r="BJ17" s="61"/>
      <c r="BK17" s="61"/>
      <c r="BL17" s="61"/>
      <c r="BM17" s="61"/>
      <c r="BN17" s="61"/>
      <c r="BO17" s="61"/>
      <c r="BP17" s="61"/>
      <c r="BQ17" s="61"/>
      <c r="BR17" s="61"/>
      <c r="BS17" s="61"/>
      <c r="BT17" s="61"/>
      <c r="BU17" s="61"/>
      <c r="BV17" s="61"/>
      <c r="BW17" s="61"/>
      <c r="BX17" s="61"/>
      <c r="BY17" s="61"/>
      <c r="BZ17" s="61"/>
      <c r="CA17" s="61"/>
      <c r="CB17" s="61"/>
      <c r="CC17" s="61"/>
      <c r="CD17" s="61"/>
      <c r="CE17" s="61"/>
      <c r="CF17" s="61"/>
      <c r="CG17" s="61"/>
      <c r="CH17" s="61"/>
      <c r="CI17" s="61"/>
      <c r="CJ17" s="61"/>
      <c r="CK17" s="61"/>
      <c r="CL17" s="61"/>
      <c r="CM17" s="61"/>
      <c r="CN17" s="61"/>
      <c r="CO17" s="61"/>
      <c r="CP17" s="61"/>
      <c r="CQ17" s="61"/>
      <c r="CR17" s="61"/>
      <c r="CS17" s="61"/>
      <c r="CT17" s="61"/>
      <c r="CU17" s="61"/>
      <c r="CV17" s="61"/>
    </row>
    <row r="18" spans="1:100" ht="27" customHeight="1" x14ac:dyDescent="0.25">
      <c r="A18" s="153" t="s">
        <v>43</v>
      </c>
      <c r="B18" s="155" t="s">
        <v>14</v>
      </c>
      <c r="C18" s="156" t="s">
        <v>30</v>
      </c>
      <c r="D18" s="157" t="s">
        <v>38</v>
      </c>
      <c r="E18" s="158"/>
      <c r="F18" s="159">
        <v>9</v>
      </c>
      <c r="G18" s="160">
        <v>-18.18</v>
      </c>
      <c r="H18" s="158"/>
      <c r="I18" s="159">
        <v>5</v>
      </c>
      <c r="J18" s="161">
        <v>-44.44</v>
      </c>
      <c r="K18" s="162"/>
      <c r="L18" s="159">
        <v>6</v>
      </c>
      <c r="M18" s="161">
        <v>20</v>
      </c>
      <c r="N18" s="158"/>
      <c r="O18" s="159">
        <v>8</v>
      </c>
      <c r="P18" s="161">
        <v>33.33</v>
      </c>
      <c r="Q18" s="158"/>
      <c r="R18" s="159">
        <v>8</v>
      </c>
      <c r="S18" s="163">
        <v>0</v>
      </c>
      <c r="T18" s="162"/>
      <c r="U18" s="159">
        <v>8</v>
      </c>
      <c r="V18" s="161">
        <v>0</v>
      </c>
      <c r="W18" s="158"/>
      <c r="X18" s="159">
        <v>8</v>
      </c>
      <c r="Y18" s="161">
        <v>0</v>
      </c>
      <c r="Z18" s="158"/>
      <c r="AA18" s="159">
        <v>8</v>
      </c>
      <c r="AB18" s="163">
        <v>0</v>
      </c>
      <c r="AC18" s="164">
        <f t="shared" si="0"/>
        <v>0</v>
      </c>
      <c r="AD18" s="166">
        <f t="shared" si="1"/>
        <v>0</v>
      </c>
      <c r="AE18" s="167">
        <f t="shared" si="2"/>
        <v>0</v>
      </c>
      <c r="AF18" s="168" t="s">
        <v>21</v>
      </c>
      <c r="AG18" s="95">
        <f>V18-S18</f>
        <v>0</v>
      </c>
      <c r="AH18" s="96">
        <f>Y18-V18</f>
        <v>0</v>
      </c>
      <c r="AI18" s="97">
        <f>AB18-Y18</f>
        <v>0</v>
      </c>
      <c r="AJ18" s="61"/>
      <c r="AK18" s="61"/>
      <c r="AL18" s="61"/>
      <c r="AM18" s="61"/>
      <c r="AN18" s="61"/>
      <c r="AO18" s="61"/>
      <c r="AP18" s="61"/>
      <c r="AQ18" s="61"/>
      <c r="AR18" s="61"/>
      <c r="AS18" s="61"/>
      <c r="AT18" s="61"/>
      <c r="AU18" s="61"/>
      <c r="AV18" s="61"/>
      <c r="AW18" s="61"/>
      <c r="AX18" s="61"/>
      <c r="AY18" s="61"/>
      <c r="AZ18" s="61"/>
      <c r="BA18" s="61"/>
      <c r="BB18" s="61"/>
      <c r="BC18" s="61"/>
      <c r="BD18" s="61"/>
      <c r="BE18" s="61"/>
      <c r="BF18" s="61"/>
      <c r="BG18" s="61"/>
      <c r="BH18" s="61"/>
      <c r="BI18" s="61"/>
      <c r="BJ18" s="61"/>
      <c r="BK18" s="61"/>
      <c r="BL18" s="61"/>
      <c r="BM18" s="61"/>
      <c r="BN18" s="61"/>
      <c r="BO18" s="61"/>
      <c r="BP18" s="61"/>
      <c r="BQ18" s="61"/>
      <c r="BR18" s="61"/>
      <c r="BS18" s="61"/>
      <c r="BT18" s="61"/>
      <c r="BU18" s="61"/>
      <c r="BV18" s="61"/>
      <c r="BW18" s="61"/>
      <c r="BX18" s="61"/>
      <c r="BY18" s="61"/>
      <c r="BZ18" s="61"/>
      <c r="CA18" s="61"/>
      <c r="CB18" s="61"/>
      <c r="CC18" s="61"/>
      <c r="CD18" s="61"/>
      <c r="CE18" s="61"/>
      <c r="CF18" s="61"/>
      <c r="CG18" s="61"/>
      <c r="CH18" s="61"/>
      <c r="CI18" s="61"/>
      <c r="CJ18" s="61"/>
      <c r="CK18" s="61"/>
      <c r="CL18" s="61"/>
      <c r="CM18" s="61"/>
      <c r="CN18" s="61"/>
      <c r="CO18" s="61"/>
      <c r="CP18" s="61"/>
      <c r="CQ18" s="61"/>
      <c r="CR18" s="61"/>
      <c r="CS18" s="61"/>
      <c r="CT18" s="61"/>
      <c r="CU18" s="61"/>
      <c r="CV18" s="61"/>
    </row>
    <row r="19" spans="1:100" ht="20.100000000000001" customHeight="1" x14ac:dyDescent="0.25">
      <c r="C19" s="69" t="s">
        <v>29</v>
      </c>
      <c r="D19" s="70"/>
      <c r="E19" s="72"/>
      <c r="F19" s="73">
        <f>F11+F17+F18</f>
        <v>1233</v>
      </c>
      <c r="G19" s="74"/>
      <c r="H19" s="72"/>
      <c r="I19" s="73">
        <f>I11+I17+I18</f>
        <v>1190</v>
      </c>
      <c r="J19" s="74"/>
      <c r="K19" s="75"/>
      <c r="L19" s="73">
        <f>L11+L17+L18</f>
        <v>1183</v>
      </c>
      <c r="M19" s="76"/>
      <c r="N19" s="72"/>
      <c r="O19" s="73">
        <f>O11+O17+O18</f>
        <v>1177</v>
      </c>
      <c r="P19" s="76"/>
      <c r="Q19" s="72"/>
      <c r="R19" s="73">
        <f>R11+R17+R18</f>
        <v>1157</v>
      </c>
      <c r="S19" s="77"/>
      <c r="T19" s="75"/>
      <c r="U19" s="73">
        <f>U11+U17+U18</f>
        <v>1135</v>
      </c>
      <c r="V19" s="76"/>
      <c r="W19" s="72"/>
      <c r="X19" s="73">
        <f>X11+X17+X18</f>
        <v>1101</v>
      </c>
      <c r="Y19" s="76"/>
      <c r="Z19" s="72"/>
      <c r="AA19" s="73">
        <f>AA11+AA17+AA18</f>
        <v>1109</v>
      </c>
      <c r="AB19" s="77"/>
      <c r="AC19" s="78">
        <f t="shared" si="0"/>
        <v>-22</v>
      </c>
      <c r="AD19" s="79">
        <f t="shared" si="1"/>
        <v>-34</v>
      </c>
      <c r="AE19" s="80">
        <f t="shared" si="2"/>
        <v>8</v>
      </c>
      <c r="AF19" s="81"/>
      <c r="AH19" s="83"/>
    </row>
    <row r="20" spans="1:100" ht="15.75" customHeight="1" x14ac:dyDescent="0.25"/>
    <row r="21" spans="1:100" ht="15" customHeight="1" x14ac:dyDescent="0.25">
      <c r="A21" s="84"/>
      <c r="B21" s="84"/>
      <c r="C21" s="84" t="s">
        <v>50</v>
      </c>
      <c r="D21" s="84"/>
      <c r="E21" s="84"/>
      <c r="F21" s="84"/>
      <c r="G21" s="84"/>
      <c r="H21" s="84"/>
      <c r="I21" s="84"/>
      <c r="J21" s="84"/>
      <c r="K21" s="84"/>
      <c r="L21" s="84"/>
      <c r="M21" s="84"/>
      <c r="N21" s="84"/>
      <c r="O21" s="84"/>
      <c r="P21" s="84"/>
      <c r="Q21" s="84"/>
      <c r="R21" s="84"/>
      <c r="S21" s="84"/>
      <c r="T21" s="84"/>
      <c r="U21" s="84"/>
      <c r="V21" s="84"/>
      <c r="W21" s="84"/>
      <c r="X21" s="84"/>
      <c r="Y21" s="84"/>
      <c r="Z21" s="84"/>
      <c r="AA21" s="84"/>
      <c r="AB21" s="84"/>
    </row>
    <row r="22" spans="1:100" ht="15" customHeight="1" x14ac:dyDescent="0.25">
      <c r="A22" s="84"/>
      <c r="B22" s="84"/>
      <c r="C22" s="84" t="s">
        <v>97</v>
      </c>
      <c r="D22" s="84"/>
      <c r="E22" s="84"/>
      <c r="F22" s="84"/>
      <c r="G22" s="84"/>
      <c r="H22" s="84"/>
      <c r="I22" s="84">
        <v>-19</v>
      </c>
      <c r="J22" s="84"/>
      <c r="K22" s="84"/>
      <c r="L22" s="84">
        <v>36</v>
      </c>
      <c r="M22" s="84"/>
      <c r="N22" s="84"/>
      <c r="O22" s="84">
        <v>16</v>
      </c>
      <c r="P22" s="84"/>
      <c r="Q22" s="84"/>
      <c r="R22" s="84">
        <v>-2</v>
      </c>
      <c r="S22" s="84"/>
      <c r="T22" s="84"/>
      <c r="U22" s="84">
        <v>-36</v>
      </c>
      <c r="V22" s="84"/>
      <c r="W22" s="84"/>
      <c r="X22" s="84">
        <v>-33</v>
      </c>
      <c r="Y22" s="84"/>
      <c r="Z22" s="84"/>
      <c r="AA22" s="84">
        <v>-19</v>
      </c>
      <c r="AB22" s="84"/>
    </row>
    <row r="23" spans="1:100" ht="15" customHeight="1" x14ac:dyDescent="0.25">
      <c r="A23" s="84"/>
      <c r="B23" s="84"/>
      <c r="C23" s="84" t="s">
        <v>98</v>
      </c>
      <c r="D23" s="84"/>
      <c r="E23" s="84"/>
      <c r="F23" s="84"/>
      <c r="G23" s="84"/>
      <c r="H23" s="84"/>
      <c r="I23" s="84">
        <v>-20</v>
      </c>
      <c r="J23" s="84"/>
      <c r="K23" s="84"/>
      <c r="L23" s="84">
        <v>-44</v>
      </c>
      <c r="M23" s="84"/>
      <c r="N23" s="84"/>
      <c r="O23" s="84">
        <v>-24</v>
      </c>
      <c r="P23" s="84"/>
      <c r="Q23" s="84"/>
      <c r="R23" s="84">
        <v>-18</v>
      </c>
      <c r="S23" s="84"/>
      <c r="T23" s="84"/>
      <c r="U23" s="84">
        <v>14</v>
      </c>
      <c r="V23" s="84"/>
      <c r="W23" s="84"/>
      <c r="X23" s="84">
        <v>-1</v>
      </c>
      <c r="Y23" s="84"/>
      <c r="Z23" s="84"/>
      <c r="AA23" s="84">
        <v>27</v>
      </c>
      <c r="AB23" s="84"/>
    </row>
    <row r="24" spans="1:100" ht="15" customHeight="1" x14ac:dyDescent="0.25">
      <c r="C24" s="61" t="s">
        <v>99</v>
      </c>
      <c r="I24" s="61">
        <v>-4</v>
      </c>
      <c r="L24" s="61">
        <v>1</v>
      </c>
      <c r="O24" s="61">
        <v>2</v>
      </c>
      <c r="R24" s="61">
        <v>0</v>
      </c>
      <c r="U24" s="61">
        <v>0</v>
      </c>
      <c r="X24" s="61">
        <v>0</v>
      </c>
      <c r="AA24" s="61">
        <v>0</v>
      </c>
      <c r="AH24" s="84"/>
    </row>
    <row r="25" spans="1:100" ht="15" customHeight="1" x14ac:dyDescent="0.25">
      <c r="A25" s="84"/>
      <c r="B25" s="84"/>
      <c r="C25" s="84" t="s">
        <v>100</v>
      </c>
      <c r="D25" s="84"/>
      <c r="E25" s="84"/>
      <c r="F25" s="84"/>
      <c r="G25" s="84"/>
      <c r="H25" s="84"/>
      <c r="I25" s="84">
        <v>-43</v>
      </c>
      <c r="J25" s="84"/>
      <c r="K25" s="84"/>
      <c r="L25" s="84">
        <v>-7</v>
      </c>
      <c r="M25" s="84"/>
      <c r="N25" s="84"/>
      <c r="O25" s="84">
        <v>-6</v>
      </c>
      <c r="P25" s="84"/>
      <c r="Q25" s="84"/>
      <c r="R25" s="84">
        <v>-20</v>
      </c>
      <c r="S25" s="84"/>
      <c r="T25" s="84"/>
      <c r="U25" s="84">
        <v>-22</v>
      </c>
      <c r="V25" s="84"/>
      <c r="W25" s="84"/>
      <c r="X25" s="84">
        <v>-34</v>
      </c>
      <c r="Y25" s="84"/>
      <c r="Z25" s="84"/>
      <c r="AA25" s="84">
        <v>8</v>
      </c>
      <c r="AB25" s="84"/>
    </row>
  </sheetData>
  <mergeCells count="9">
    <mergeCell ref="AC5:AC6"/>
    <mergeCell ref="AD5:AD6"/>
    <mergeCell ref="AE5:AE6"/>
    <mergeCell ref="AG5:AG6"/>
    <mergeCell ref="AH5:AH6"/>
    <mergeCell ref="AI5:AI6"/>
    <mergeCell ref="AF7:AF8"/>
    <mergeCell ref="AF9:AF10"/>
    <mergeCell ref="AF12:AF16"/>
  </mergeCells>
  <pageMargins left="0.7" right="0.7" top="0.75" bottom="0.75" header="0.3" footer="0.3"/>
  <pageSetup paperSize="9" orientation="portrait" horizontalDpi="300" verticalDpi="30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59999389629810485"/>
  </sheetPr>
  <dimension ref="A1:CV25"/>
  <sheetViews>
    <sheetView topLeftCell="B1" zoomScaleNormal="100" workbookViewId="0">
      <pane xSplit="3" ySplit="6" topLeftCell="E7" activePane="bottomRight" state="frozen"/>
      <selection activeCell="C4" sqref="C4"/>
      <selection pane="topRight" activeCell="C4" sqref="C4"/>
      <selection pane="bottomLeft" activeCell="C4" sqref="C4"/>
      <selection pane="bottomRight" activeCell="C4" sqref="C4"/>
    </sheetView>
  </sheetViews>
  <sheetFormatPr baseColWidth="10" defaultRowHeight="15" x14ac:dyDescent="0.25"/>
  <cols>
    <col min="1" max="1" width="6.140625" hidden="1" customWidth="1"/>
    <col min="2" max="2" width="21.28515625" hidden="1" customWidth="1"/>
    <col min="3" max="3" width="15.140625" customWidth="1"/>
    <col min="4" max="4" width="14.7109375" hidden="1" customWidth="1"/>
    <col min="5" max="5" width="6.7109375" customWidth="1"/>
    <col min="6" max="6" width="8.7109375" customWidth="1"/>
    <col min="7" max="8" width="6.7109375" customWidth="1"/>
    <col min="9" max="9" width="8.7109375" customWidth="1"/>
    <col min="10" max="11" width="6.7109375" customWidth="1"/>
    <col min="12" max="12" width="8.7109375" customWidth="1"/>
    <col min="13" max="14" width="6.7109375" customWidth="1"/>
    <col min="15" max="15" width="8.7109375" customWidth="1"/>
    <col min="16" max="17" width="6.7109375" customWidth="1"/>
    <col min="18" max="18" width="8.7109375" customWidth="1"/>
    <col min="19" max="20" width="6.7109375" customWidth="1"/>
    <col min="21" max="21" width="8.7109375" customWidth="1"/>
    <col min="22" max="23" width="6.7109375" customWidth="1"/>
    <col min="24" max="24" width="8.7109375" customWidth="1"/>
    <col min="25" max="26" width="6.7109375" customWidth="1"/>
    <col min="27" max="27" width="8.7109375" customWidth="1"/>
    <col min="28" max="28" width="6.7109375" customWidth="1"/>
    <col min="29" max="31" width="11.7109375" customWidth="1"/>
    <col min="32" max="32" width="9.7109375" customWidth="1"/>
    <col min="33" max="35" width="7.7109375" customWidth="1"/>
  </cols>
  <sheetData>
    <row r="1" spans="1:100" ht="15.75" customHeight="1" x14ac:dyDescent="0.25">
      <c r="C1" s="50" t="str">
        <f>CONCATENATE("PREVISIONS des années scolaires ",$U$5," à ",$AA$5," du PREMIER DEGRE réalisées en octobre")</f>
        <v>PREVISIONS des années scolaires 2025-2026 à 2027-2028 du PREMIER DEGRE réalisées en octobre</v>
      </c>
    </row>
    <row r="3" spans="1:100" ht="15.75" customHeight="1" x14ac:dyDescent="0.25">
      <c r="C3" s="50" t="s">
        <v>41</v>
      </c>
      <c r="T3" s="51"/>
      <c r="U3" s="51"/>
      <c r="AC3" s="51"/>
    </row>
    <row r="4" spans="1:100" ht="16.5" customHeight="1" x14ac:dyDescent="0.25">
      <c r="C4" s="50" t="s">
        <v>44</v>
      </c>
      <c r="E4" s="170" t="s">
        <v>49</v>
      </c>
    </row>
    <row r="5" spans="1:100" ht="20.100000000000001" customHeight="1" x14ac:dyDescent="0.25">
      <c r="A5" s="52"/>
      <c r="B5" s="53"/>
      <c r="C5" s="53"/>
      <c r="D5" s="53"/>
      <c r="E5" s="54"/>
      <c r="F5" s="55" t="s">
        <v>86</v>
      </c>
      <c r="G5" s="56"/>
      <c r="H5" s="54"/>
      <c r="I5" s="55" t="s">
        <v>87</v>
      </c>
      <c r="J5" s="56"/>
      <c r="K5" s="55"/>
      <c r="L5" s="55" t="s">
        <v>88</v>
      </c>
      <c r="M5" s="55"/>
      <c r="N5" s="54"/>
      <c r="O5" s="55" t="s">
        <v>89</v>
      </c>
      <c r="P5" s="55"/>
      <c r="Q5" s="54"/>
      <c r="R5" s="55" t="s">
        <v>90</v>
      </c>
      <c r="S5" s="57"/>
      <c r="T5" s="58"/>
      <c r="U5" s="55" t="s">
        <v>91</v>
      </c>
      <c r="V5" s="55"/>
      <c r="W5" s="54"/>
      <c r="X5" s="55" t="s">
        <v>92</v>
      </c>
      <c r="Y5" s="55"/>
      <c r="Z5" s="54"/>
      <c r="AA5" s="55" t="s">
        <v>93</v>
      </c>
      <c r="AB5" s="57"/>
      <c r="AC5" s="185" t="s">
        <v>94</v>
      </c>
      <c r="AD5" s="187" t="s">
        <v>95</v>
      </c>
      <c r="AE5" s="189" t="s">
        <v>96</v>
      </c>
      <c r="AF5" s="59"/>
      <c r="AG5" s="191" t="s">
        <v>22</v>
      </c>
      <c r="AH5" s="178" t="s">
        <v>23</v>
      </c>
      <c r="AI5" s="180" t="s">
        <v>24</v>
      </c>
    </row>
    <row r="6" spans="1:100" ht="20.100000000000001" customHeight="1" x14ac:dyDescent="0.25">
      <c r="A6" s="62" t="s">
        <v>0</v>
      </c>
      <c r="B6" s="62" t="s">
        <v>1</v>
      </c>
      <c r="C6" s="63" t="s">
        <v>2</v>
      </c>
      <c r="D6" s="64" t="s">
        <v>3</v>
      </c>
      <c r="E6" s="65" t="s">
        <v>17</v>
      </c>
      <c r="F6" s="65" t="s">
        <v>15</v>
      </c>
      <c r="G6" s="65" t="s">
        <v>16</v>
      </c>
      <c r="H6" s="65" t="s">
        <v>17</v>
      </c>
      <c r="I6" s="65" t="s">
        <v>15</v>
      </c>
      <c r="J6" s="65" t="s">
        <v>16</v>
      </c>
      <c r="K6" s="66" t="s">
        <v>17</v>
      </c>
      <c r="L6" s="65" t="s">
        <v>15</v>
      </c>
      <c r="M6" s="67" t="s">
        <v>16</v>
      </c>
      <c r="N6" s="65" t="s">
        <v>17</v>
      </c>
      <c r="O6" s="65" t="s">
        <v>15</v>
      </c>
      <c r="P6" s="67" t="s">
        <v>16</v>
      </c>
      <c r="Q6" s="65" t="s">
        <v>17</v>
      </c>
      <c r="R6" s="65" t="s">
        <v>15</v>
      </c>
      <c r="S6" s="68" t="s">
        <v>16</v>
      </c>
      <c r="T6" s="66" t="s">
        <v>17</v>
      </c>
      <c r="U6" s="65" t="s">
        <v>15</v>
      </c>
      <c r="V6" s="67" t="s">
        <v>16</v>
      </c>
      <c r="W6" s="65" t="s">
        <v>17</v>
      </c>
      <c r="X6" s="65" t="s">
        <v>15</v>
      </c>
      <c r="Y6" s="67" t="s">
        <v>16</v>
      </c>
      <c r="Z6" s="65" t="s">
        <v>17</v>
      </c>
      <c r="AA6" s="65" t="s">
        <v>15</v>
      </c>
      <c r="AB6" s="68" t="s">
        <v>16</v>
      </c>
      <c r="AC6" s="186"/>
      <c r="AD6" s="188"/>
      <c r="AE6" s="190"/>
      <c r="AF6" s="110"/>
      <c r="AG6" s="192"/>
      <c r="AH6" s="179"/>
      <c r="AI6" s="181"/>
    </row>
    <row r="7" spans="1:100" ht="20.100000000000001" customHeight="1" x14ac:dyDescent="0.25">
      <c r="A7" s="121" t="s">
        <v>45</v>
      </c>
      <c r="B7" s="132" t="s">
        <v>4</v>
      </c>
      <c r="C7" s="143" t="s">
        <v>26</v>
      </c>
      <c r="D7" s="154" t="s">
        <v>38</v>
      </c>
      <c r="E7" s="165">
        <v>2095</v>
      </c>
      <c r="F7" s="169">
        <v>356</v>
      </c>
      <c r="G7" s="46">
        <v>16.989999999999998</v>
      </c>
      <c r="H7" s="165">
        <v>1853</v>
      </c>
      <c r="I7" s="169">
        <v>395</v>
      </c>
      <c r="J7" s="46">
        <v>21.32</v>
      </c>
      <c r="K7" s="47">
        <v>1867</v>
      </c>
      <c r="L7" s="169">
        <v>373</v>
      </c>
      <c r="M7" s="46">
        <v>19.98</v>
      </c>
      <c r="N7" s="165">
        <v>1973</v>
      </c>
      <c r="O7" s="169">
        <v>365</v>
      </c>
      <c r="P7" s="46">
        <v>18.5</v>
      </c>
      <c r="Q7" s="165">
        <v>1822</v>
      </c>
      <c r="R7" s="169">
        <v>334</v>
      </c>
      <c r="S7" s="48">
        <v>18.329999999999998</v>
      </c>
      <c r="T7" s="47">
        <v>1741</v>
      </c>
      <c r="U7" s="169">
        <v>319</v>
      </c>
      <c r="V7" s="46">
        <v>18.329999999999998</v>
      </c>
      <c r="W7" s="165">
        <v>1634</v>
      </c>
      <c r="X7" s="169">
        <v>300</v>
      </c>
      <c r="Y7" s="46">
        <v>18.329999999999998</v>
      </c>
      <c r="Z7" s="165">
        <v>1632</v>
      </c>
      <c r="AA7" s="169">
        <v>299</v>
      </c>
      <c r="AB7" s="48">
        <v>18.329999999999998</v>
      </c>
      <c r="AC7" s="49">
        <f>U7-R7</f>
        <v>-15</v>
      </c>
      <c r="AD7" s="60">
        <f>X7-U7</f>
        <v>-19</v>
      </c>
      <c r="AE7" s="71">
        <f>AA7-X7</f>
        <v>-1</v>
      </c>
      <c r="AF7" s="182" t="s">
        <v>19</v>
      </c>
      <c r="AG7" s="85">
        <f>V7-S7</f>
        <v>0</v>
      </c>
      <c r="AH7" s="86">
        <f>Y7-V7</f>
        <v>0</v>
      </c>
      <c r="AI7" s="87">
        <f>AB7-Y7</f>
        <v>0</v>
      </c>
      <c r="AJ7" s="61"/>
      <c r="AK7" s="61"/>
      <c r="AL7" s="61"/>
      <c r="AM7" s="61"/>
      <c r="AN7" s="61"/>
      <c r="AO7" s="61"/>
      <c r="AP7" s="61"/>
      <c r="AQ7" s="61"/>
      <c r="AR7" s="61"/>
      <c r="AS7" s="61"/>
      <c r="AT7" s="61"/>
      <c r="AU7" s="61"/>
      <c r="AV7" s="61"/>
      <c r="AW7" s="61"/>
      <c r="AX7" s="61"/>
      <c r="AY7" s="61"/>
      <c r="AZ7" s="61"/>
      <c r="BA7" s="61"/>
      <c r="BB7" s="61"/>
      <c r="BC7" s="61"/>
      <c r="BD7" s="61"/>
      <c r="BE7" s="61"/>
      <c r="BF7" s="61"/>
      <c r="BG7" s="61"/>
      <c r="BH7" s="61"/>
      <c r="BI7" s="61"/>
      <c r="BJ7" s="61"/>
      <c r="BK7" s="61"/>
      <c r="BL7" s="61"/>
      <c r="BM7" s="61"/>
      <c r="BN7" s="61"/>
      <c r="BO7" s="61"/>
      <c r="BP7" s="61"/>
      <c r="BQ7" s="61"/>
      <c r="BR7" s="61"/>
      <c r="BS7" s="61"/>
      <c r="BT7" s="61"/>
      <c r="BU7" s="61"/>
      <c r="BV7" s="61"/>
      <c r="BW7" s="61"/>
      <c r="BX7" s="61"/>
      <c r="BY7" s="61"/>
      <c r="BZ7" s="61"/>
      <c r="CA7" s="61"/>
      <c r="CB7" s="61"/>
      <c r="CC7" s="61"/>
      <c r="CD7" s="61"/>
      <c r="CE7" s="61"/>
      <c r="CF7" s="61"/>
      <c r="CG7" s="61"/>
      <c r="CH7" s="61"/>
      <c r="CI7" s="61"/>
      <c r="CJ7" s="61"/>
      <c r="CK7" s="61"/>
      <c r="CL7" s="61"/>
      <c r="CM7" s="61"/>
      <c r="CN7" s="61"/>
      <c r="CO7" s="61"/>
      <c r="CP7" s="61"/>
      <c r="CQ7" s="61"/>
      <c r="CR7" s="61"/>
      <c r="CS7" s="61"/>
      <c r="CT7" s="61"/>
      <c r="CU7" s="61"/>
      <c r="CV7" s="61"/>
    </row>
    <row r="8" spans="1:100" ht="20.100000000000001" customHeight="1" x14ac:dyDescent="0.25">
      <c r="A8" s="121" t="s">
        <v>45</v>
      </c>
      <c r="B8" s="132" t="s">
        <v>6</v>
      </c>
      <c r="C8" s="82" t="s">
        <v>27</v>
      </c>
      <c r="D8" s="92" t="s">
        <v>38</v>
      </c>
      <c r="E8" s="98">
        <v>2321</v>
      </c>
      <c r="F8" s="99">
        <v>641</v>
      </c>
      <c r="G8" s="100">
        <v>27.62</v>
      </c>
      <c r="H8" s="98">
        <v>2210</v>
      </c>
      <c r="I8" s="99">
        <v>692</v>
      </c>
      <c r="J8" s="100">
        <v>31.31</v>
      </c>
      <c r="K8" s="101">
        <v>1954</v>
      </c>
      <c r="L8" s="99">
        <v>659</v>
      </c>
      <c r="M8" s="100">
        <v>33.729999999999997</v>
      </c>
      <c r="N8" s="98">
        <v>1971</v>
      </c>
      <c r="O8" s="99">
        <v>691</v>
      </c>
      <c r="P8" s="100">
        <v>35.06</v>
      </c>
      <c r="Q8" s="98">
        <v>2081</v>
      </c>
      <c r="R8" s="99">
        <v>667</v>
      </c>
      <c r="S8" s="102">
        <v>32.049999999999997</v>
      </c>
      <c r="T8" s="101">
        <v>1922</v>
      </c>
      <c r="U8" s="99">
        <v>616</v>
      </c>
      <c r="V8" s="100">
        <v>32.049999999999997</v>
      </c>
      <c r="W8" s="98">
        <v>1836</v>
      </c>
      <c r="X8" s="99">
        <v>588</v>
      </c>
      <c r="Y8" s="100">
        <v>32.049999999999997</v>
      </c>
      <c r="Z8" s="98">
        <v>1724</v>
      </c>
      <c r="AA8" s="99">
        <v>553</v>
      </c>
      <c r="AB8" s="102">
        <v>32.049999999999997</v>
      </c>
      <c r="AC8" s="103">
        <f t="shared" ref="AC8:AC19" si="0">U8-R8</f>
        <v>-51</v>
      </c>
      <c r="AD8" s="104">
        <f t="shared" ref="AD8:AD19" si="1">X8-U8</f>
        <v>-28</v>
      </c>
      <c r="AE8" s="105">
        <f t="shared" ref="AE8:AE19" si="2">AA8-X8</f>
        <v>-35</v>
      </c>
      <c r="AF8" s="183"/>
      <c r="AG8" s="88">
        <f>V8-S8</f>
        <v>0</v>
      </c>
      <c r="AH8" s="89">
        <f>Y8-V8</f>
        <v>0</v>
      </c>
      <c r="AI8" s="90">
        <f>AB8-Y8</f>
        <v>0</v>
      </c>
      <c r="AJ8" s="61"/>
      <c r="AK8" s="61"/>
      <c r="AL8" s="61"/>
      <c r="AM8" s="61"/>
      <c r="AN8" s="61"/>
      <c r="AO8" s="61"/>
      <c r="AP8" s="61"/>
      <c r="AQ8" s="61"/>
      <c r="AR8" s="61"/>
      <c r="AS8" s="61"/>
      <c r="AT8" s="61"/>
      <c r="AU8" s="61"/>
      <c r="AV8" s="61"/>
      <c r="AW8" s="61"/>
      <c r="AX8" s="61"/>
      <c r="AY8" s="61"/>
      <c r="AZ8" s="61"/>
      <c r="BA8" s="61"/>
      <c r="BB8" s="61"/>
      <c r="BC8" s="61"/>
      <c r="BD8" s="61"/>
      <c r="BE8" s="61"/>
      <c r="BF8" s="61"/>
      <c r="BG8" s="61"/>
      <c r="BH8" s="61"/>
      <c r="BI8" s="61"/>
      <c r="BJ8" s="61"/>
      <c r="BK8" s="61"/>
      <c r="BL8" s="61"/>
      <c r="BM8" s="61"/>
      <c r="BN8" s="61"/>
      <c r="BO8" s="61"/>
      <c r="BP8" s="61"/>
      <c r="BQ8" s="61"/>
      <c r="BR8" s="61"/>
      <c r="BS8" s="61"/>
      <c r="BT8" s="61"/>
      <c r="BU8" s="61"/>
      <c r="BV8" s="61"/>
      <c r="BW8" s="61"/>
      <c r="BX8" s="61"/>
      <c r="BY8" s="61"/>
      <c r="BZ8" s="61"/>
      <c r="CA8" s="61"/>
      <c r="CB8" s="61"/>
      <c r="CC8" s="61"/>
      <c r="CD8" s="61"/>
      <c r="CE8" s="61"/>
      <c r="CF8" s="61"/>
      <c r="CG8" s="61"/>
      <c r="CH8" s="61"/>
      <c r="CI8" s="61"/>
      <c r="CJ8" s="61"/>
      <c r="CK8" s="61"/>
      <c r="CL8" s="61"/>
      <c r="CM8" s="61"/>
      <c r="CN8" s="61"/>
      <c r="CO8" s="61"/>
      <c r="CP8" s="61"/>
      <c r="CQ8" s="61"/>
      <c r="CR8" s="61"/>
      <c r="CS8" s="61"/>
      <c r="CT8" s="61"/>
      <c r="CU8" s="61"/>
      <c r="CV8" s="61"/>
    </row>
    <row r="9" spans="1:100" ht="20.100000000000001" customHeight="1" x14ac:dyDescent="0.25">
      <c r="A9" s="106" t="s">
        <v>45</v>
      </c>
      <c r="B9" s="107" t="s">
        <v>7</v>
      </c>
      <c r="C9" s="143" t="s">
        <v>28</v>
      </c>
      <c r="D9" s="108" t="s">
        <v>38</v>
      </c>
      <c r="E9" s="165"/>
      <c r="F9" s="169">
        <v>682</v>
      </c>
      <c r="G9" s="109">
        <v>103.02</v>
      </c>
      <c r="H9" s="165"/>
      <c r="I9" s="169">
        <v>637</v>
      </c>
      <c r="J9" s="46">
        <v>99.38</v>
      </c>
      <c r="K9" s="47"/>
      <c r="L9" s="169">
        <v>720</v>
      </c>
      <c r="M9" s="46">
        <v>104.05</v>
      </c>
      <c r="N9" s="165"/>
      <c r="O9" s="169">
        <v>695</v>
      </c>
      <c r="P9" s="111">
        <v>105.46</v>
      </c>
      <c r="Q9" s="165"/>
      <c r="R9" s="169">
        <v>693</v>
      </c>
      <c r="S9" s="48">
        <v>100.29</v>
      </c>
      <c r="T9" s="47"/>
      <c r="U9" s="169">
        <v>681</v>
      </c>
      <c r="V9" s="111">
        <v>102.15</v>
      </c>
      <c r="W9" s="165"/>
      <c r="X9" s="169">
        <v>629</v>
      </c>
      <c r="Y9" s="111">
        <v>102.15</v>
      </c>
      <c r="Z9" s="165"/>
      <c r="AA9" s="169">
        <v>601</v>
      </c>
      <c r="AB9" s="48">
        <v>102.15</v>
      </c>
      <c r="AC9" s="49">
        <f t="shared" si="0"/>
        <v>-12</v>
      </c>
      <c r="AD9" s="60">
        <f t="shared" si="1"/>
        <v>-52</v>
      </c>
      <c r="AE9" s="71">
        <f t="shared" si="2"/>
        <v>-28</v>
      </c>
      <c r="AF9" s="182" t="s">
        <v>20</v>
      </c>
      <c r="AG9" s="85">
        <f>V9-S9</f>
        <v>1.8599999999999994</v>
      </c>
      <c r="AH9" s="86">
        <f>Y9-V9</f>
        <v>0</v>
      </c>
      <c r="AI9" s="87">
        <f>AB9-Y9</f>
        <v>0</v>
      </c>
      <c r="AJ9" s="61"/>
      <c r="AK9" s="61"/>
      <c r="AL9" s="61"/>
      <c r="AM9" s="61"/>
      <c r="AN9" s="61"/>
      <c r="AO9" s="61"/>
      <c r="AP9" s="61"/>
      <c r="AQ9" s="61"/>
      <c r="AR9" s="61"/>
      <c r="AS9" s="61"/>
      <c r="AT9" s="61"/>
      <c r="AU9" s="61"/>
      <c r="AV9" s="61"/>
      <c r="AW9" s="61"/>
      <c r="AX9" s="61"/>
      <c r="AY9" s="61"/>
      <c r="AZ9" s="61"/>
      <c r="BA9" s="61"/>
      <c r="BB9" s="61"/>
      <c r="BC9" s="61"/>
      <c r="BD9" s="61"/>
      <c r="BE9" s="61"/>
      <c r="BF9" s="61"/>
      <c r="BG9" s="61"/>
      <c r="BH9" s="61"/>
      <c r="BI9" s="61"/>
      <c r="BJ9" s="61"/>
      <c r="BK9" s="61"/>
      <c r="BL9" s="61"/>
      <c r="BM9" s="61"/>
      <c r="BN9" s="61"/>
      <c r="BO9" s="61"/>
      <c r="BP9" s="61"/>
      <c r="BQ9" s="61"/>
      <c r="BR9" s="61"/>
      <c r="BS9" s="61"/>
      <c r="BT9" s="61"/>
      <c r="BU9" s="61"/>
      <c r="BV9" s="61"/>
      <c r="BW9" s="61"/>
      <c r="BX9" s="61"/>
      <c r="BY9" s="61"/>
      <c r="BZ9" s="61"/>
      <c r="CA9" s="61"/>
      <c r="CB9" s="61"/>
      <c r="CC9" s="61"/>
      <c r="CD9" s="61"/>
      <c r="CE9" s="61"/>
      <c r="CF9" s="61"/>
      <c r="CG9" s="61"/>
      <c r="CH9" s="61"/>
      <c r="CI9" s="61"/>
      <c r="CJ9" s="61"/>
      <c r="CK9" s="61"/>
      <c r="CL9" s="61"/>
      <c r="CM9" s="61"/>
      <c r="CN9" s="61"/>
      <c r="CO9" s="61"/>
      <c r="CP9" s="61"/>
      <c r="CQ9" s="61"/>
      <c r="CR9" s="61"/>
      <c r="CS9" s="61"/>
      <c r="CT9" s="61"/>
      <c r="CU9" s="61"/>
      <c r="CV9" s="61"/>
    </row>
    <row r="10" spans="1:100" ht="20.100000000000001" customHeight="1" x14ac:dyDescent="0.25">
      <c r="A10" s="106" t="s">
        <v>45</v>
      </c>
      <c r="B10" s="107" t="s">
        <v>8</v>
      </c>
      <c r="C10" s="82" t="s">
        <v>37</v>
      </c>
      <c r="D10" s="92" t="s">
        <v>38</v>
      </c>
      <c r="E10" s="98"/>
      <c r="F10" s="99">
        <v>782</v>
      </c>
      <c r="G10" s="112">
        <v>103.85</v>
      </c>
      <c r="H10" s="98"/>
      <c r="I10" s="99">
        <v>693</v>
      </c>
      <c r="J10" s="113">
        <v>101.61</v>
      </c>
      <c r="K10" s="101"/>
      <c r="L10" s="99">
        <v>656</v>
      </c>
      <c r="M10" s="113">
        <v>102.98</v>
      </c>
      <c r="N10" s="98"/>
      <c r="O10" s="99">
        <v>729</v>
      </c>
      <c r="P10" s="114">
        <v>101.25</v>
      </c>
      <c r="Q10" s="98"/>
      <c r="R10" s="99">
        <v>716</v>
      </c>
      <c r="S10" s="115">
        <v>103.02</v>
      </c>
      <c r="T10" s="101"/>
      <c r="U10" s="99">
        <v>702</v>
      </c>
      <c r="V10" s="114">
        <v>101.3</v>
      </c>
      <c r="W10" s="98"/>
      <c r="X10" s="99">
        <v>690</v>
      </c>
      <c r="Y10" s="114">
        <v>101.3</v>
      </c>
      <c r="Z10" s="98"/>
      <c r="AA10" s="99">
        <v>637</v>
      </c>
      <c r="AB10" s="115">
        <v>101.3</v>
      </c>
      <c r="AC10" s="103">
        <f t="shared" si="0"/>
        <v>-14</v>
      </c>
      <c r="AD10" s="104">
        <f t="shared" si="1"/>
        <v>-12</v>
      </c>
      <c r="AE10" s="105">
        <f t="shared" si="2"/>
        <v>-53</v>
      </c>
      <c r="AF10" s="183"/>
      <c r="AG10" s="88">
        <f t="shared" ref="AG10:AG12" si="3">V10-S10</f>
        <v>-1.7199999999999989</v>
      </c>
      <c r="AH10" s="89">
        <f t="shared" ref="AH10:AH12" si="4">Y10-V10</f>
        <v>0</v>
      </c>
      <c r="AI10" s="90">
        <f t="shared" ref="AI10:AI12" si="5">AB10-Y10</f>
        <v>0</v>
      </c>
      <c r="AJ10" s="61"/>
      <c r="AK10" s="61"/>
      <c r="AL10" s="61"/>
      <c r="AM10" s="61"/>
      <c r="AN10" s="61"/>
      <c r="AO10" s="61"/>
      <c r="AP10" s="61"/>
      <c r="AQ10" s="61"/>
      <c r="AR10" s="61"/>
      <c r="AS10" s="61"/>
      <c r="AT10" s="61"/>
      <c r="AU10" s="61"/>
      <c r="AV10" s="61"/>
      <c r="AW10" s="61"/>
      <c r="AX10" s="61"/>
      <c r="AY10" s="61"/>
      <c r="AZ10" s="61"/>
      <c r="BA10" s="61"/>
      <c r="BB10" s="61"/>
      <c r="BC10" s="61"/>
      <c r="BD10" s="61"/>
      <c r="BE10" s="61"/>
      <c r="BF10" s="61"/>
      <c r="BG10" s="61"/>
      <c r="BH10" s="61"/>
      <c r="BI10" s="61"/>
      <c r="BJ10" s="61"/>
      <c r="BK10" s="61"/>
      <c r="BL10" s="61"/>
      <c r="BM10" s="61"/>
      <c r="BN10" s="61"/>
      <c r="BO10" s="61"/>
      <c r="BP10" s="61"/>
      <c r="BQ10" s="61"/>
      <c r="BR10" s="61"/>
      <c r="BS10" s="61"/>
      <c r="BT10" s="61"/>
      <c r="BU10" s="61"/>
      <c r="BV10" s="61"/>
      <c r="BW10" s="61"/>
      <c r="BX10" s="61"/>
      <c r="BY10" s="61"/>
      <c r="BZ10" s="61"/>
      <c r="CA10" s="61"/>
      <c r="CB10" s="61"/>
      <c r="CC10" s="61"/>
      <c r="CD10" s="61"/>
      <c r="CE10" s="61"/>
      <c r="CF10" s="61"/>
      <c r="CG10" s="61"/>
      <c r="CH10" s="61"/>
      <c r="CI10" s="61"/>
      <c r="CJ10" s="61"/>
      <c r="CK10" s="61"/>
      <c r="CL10" s="61"/>
      <c r="CM10" s="61"/>
      <c r="CN10" s="61"/>
      <c r="CO10" s="61"/>
      <c r="CP10" s="61"/>
      <c r="CQ10" s="61"/>
      <c r="CR10" s="61"/>
      <c r="CS10" s="61"/>
      <c r="CT10" s="61"/>
      <c r="CU10" s="61"/>
      <c r="CV10" s="61"/>
    </row>
    <row r="11" spans="1:100" ht="20.100000000000001" customHeight="1" x14ac:dyDescent="0.25">
      <c r="A11" s="106"/>
      <c r="B11" s="107"/>
      <c r="C11" s="116" t="s">
        <v>31</v>
      </c>
      <c r="D11" s="117"/>
      <c r="E11" s="118"/>
      <c r="F11" s="119">
        <f>SUM(F7:F10)</f>
        <v>2461</v>
      </c>
      <c r="G11" s="120"/>
      <c r="H11" s="118"/>
      <c r="I11" s="119">
        <f>SUM(I7:I10)</f>
        <v>2417</v>
      </c>
      <c r="J11" s="120"/>
      <c r="K11" s="122"/>
      <c r="L11" s="119">
        <f>SUM(L7:L10)</f>
        <v>2408</v>
      </c>
      <c r="M11" s="120"/>
      <c r="N11" s="118"/>
      <c r="O11" s="119">
        <f>SUM(O7:O10)</f>
        <v>2480</v>
      </c>
      <c r="P11" s="123"/>
      <c r="Q11" s="118"/>
      <c r="R11" s="119">
        <f>SUM(R7:R10)</f>
        <v>2410</v>
      </c>
      <c r="S11" s="124"/>
      <c r="T11" s="122"/>
      <c r="U11" s="119">
        <f>SUM(U7:U10)</f>
        <v>2318</v>
      </c>
      <c r="V11" s="123"/>
      <c r="W11" s="118"/>
      <c r="X11" s="119">
        <f>SUM(X7:X10)</f>
        <v>2207</v>
      </c>
      <c r="Y11" s="123"/>
      <c r="Z11" s="118"/>
      <c r="AA11" s="119">
        <f>SUM(AA7:AA10)</f>
        <v>2090</v>
      </c>
      <c r="AB11" s="124"/>
      <c r="AC11" s="125">
        <f t="shared" si="0"/>
        <v>-92</v>
      </c>
      <c r="AD11" s="126">
        <f t="shared" si="1"/>
        <v>-111</v>
      </c>
      <c r="AE11" s="127">
        <f t="shared" si="2"/>
        <v>-117</v>
      </c>
      <c r="AF11" s="81"/>
      <c r="AG11" s="91"/>
      <c r="AH11" s="91"/>
      <c r="AI11" s="91"/>
      <c r="AJ11" s="61"/>
      <c r="AK11" s="61"/>
      <c r="AL11" s="61"/>
      <c r="AM11" s="61"/>
      <c r="AN11" s="61"/>
      <c r="AO11" s="61"/>
      <c r="AP11" s="61"/>
      <c r="AQ11" s="61"/>
      <c r="AR11" s="61"/>
      <c r="AS11" s="61"/>
      <c r="AT11" s="61"/>
      <c r="AU11" s="61"/>
      <c r="AV11" s="61"/>
      <c r="AW11" s="61"/>
      <c r="AX11" s="61"/>
      <c r="AY11" s="61"/>
      <c r="AZ11" s="61"/>
      <c r="BA11" s="61"/>
      <c r="BB11" s="61"/>
      <c r="BC11" s="61"/>
      <c r="BD11" s="61"/>
      <c r="BE11" s="61"/>
      <c r="BF11" s="61"/>
      <c r="BG11" s="61"/>
      <c r="BH11" s="61"/>
      <c r="BI11" s="61"/>
      <c r="BJ11" s="61"/>
      <c r="BK11" s="61"/>
      <c r="BL11" s="61"/>
      <c r="BM11" s="61"/>
      <c r="BN11" s="61"/>
      <c r="BO11" s="61"/>
      <c r="BP11" s="61"/>
      <c r="BQ11" s="61"/>
      <c r="BR11" s="61"/>
      <c r="BS11" s="61"/>
      <c r="BT11" s="61"/>
      <c r="BU11" s="61"/>
      <c r="BV11" s="61"/>
      <c r="BW11" s="61"/>
      <c r="BX11" s="61"/>
      <c r="BY11" s="61"/>
      <c r="BZ11" s="61"/>
      <c r="CA11" s="61"/>
      <c r="CB11" s="61"/>
      <c r="CC11" s="61"/>
      <c r="CD11" s="61"/>
      <c r="CE11" s="61"/>
      <c r="CF11" s="61"/>
      <c r="CG11" s="61"/>
      <c r="CH11" s="61"/>
      <c r="CI11" s="61"/>
      <c r="CJ11" s="61"/>
      <c r="CK11" s="61"/>
      <c r="CL11" s="61"/>
      <c r="CM11" s="61"/>
      <c r="CN11" s="61"/>
      <c r="CO11" s="61"/>
      <c r="CP11" s="61"/>
      <c r="CQ11" s="61"/>
      <c r="CR11" s="61"/>
      <c r="CS11" s="61"/>
      <c r="CT11" s="61"/>
      <c r="CU11" s="61"/>
      <c r="CV11" s="61"/>
    </row>
    <row r="12" spans="1:100" ht="20.100000000000001" customHeight="1" x14ac:dyDescent="0.25">
      <c r="A12" s="106" t="s">
        <v>45</v>
      </c>
      <c r="B12" s="107" t="s">
        <v>9</v>
      </c>
      <c r="C12" s="128" t="s">
        <v>36</v>
      </c>
      <c r="D12" s="129" t="s">
        <v>38</v>
      </c>
      <c r="E12" s="130"/>
      <c r="F12" s="131">
        <v>761</v>
      </c>
      <c r="G12" s="133">
        <v>101.6</v>
      </c>
      <c r="H12" s="130"/>
      <c r="I12" s="131">
        <v>793</v>
      </c>
      <c r="J12" s="134">
        <v>101.41</v>
      </c>
      <c r="K12" s="135"/>
      <c r="L12" s="131">
        <v>720</v>
      </c>
      <c r="M12" s="134">
        <v>103.9</v>
      </c>
      <c r="N12" s="130"/>
      <c r="O12" s="131">
        <v>718</v>
      </c>
      <c r="P12" s="136">
        <v>109.45</v>
      </c>
      <c r="Q12" s="130"/>
      <c r="R12" s="131">
        <v>747</v>
      </c>
      <c r="S12" s="137">
        <v>102.47</v>
      </c>
      <c r="T12" s="135"/>
      <c r="U12" s="131">
        <v>746</v>
      </c>
      <c r="V12" s="136">
        <v>104.15</v>
      </c>
      <c r="W12" s="130"/>
      <c r="X12" s="131">
        <v>731</v>
      </c>
      <c r="Y12" s="136">
        <v>104.15</v>
      </c>
      <c r="Z12" s="130"/>
      <c r="AA12" s="131">
        <v>719</v>
      </c>
      <c r="AB12" s="137">
        <v>104.15</v>
      </c>
      <c r="AC12" s="138">
        <f t="shared" si="0"/>
        <v>-1</v>
      </c>
      <c r="AD12" s="139">
        <f t="shared" si="1"/>
        <v>-15</v>
      </c>
      <c r="AE12" s="140">
        <f t="shared" si="2"/>
        <v>-12</v>
      </c>
      <c r="AF12" s="183" t="s">
        <v>20</v>
      </c>
      <c r="AG12" s="85">
        <f t="shared" si="3"/>
        <v>1.6800000000000068</v>
      </c>
      <c r="AH12" s="86">
        <f t="shared" si="4"/>
        <v>0</v>
      </c>
      <c r="AI12" s="87">
        <f t="shared" si="5"/>
        <v>0</v>
      </c>
      <c r="AJ12" s="61"/>
      <c r="AK12" s="61"/>
      <c r="AL12" s="61"/>
      <c r="AM12" s="61"/>
      <c r="AN12" s="61"/>
      <c r="AO12" s="61"/>
      <c r="AP12" s="61"/>
      <c r="AQ12" s="61"/>
      <c r="AR12" s="61"/>
      <c r="AS12" s="61"/>
      <c r="AT12" s="61"/>
      <c r="AU12" s="61"/>
      <c r="AV12" s="61"/>
      <c r="AW12" s="61"/>
      <c r="AX12" s="61"/>
      <c r="AY12" s="61"/>
      <c r="AZ12" s="61"/>
      <c r="BA12" s="61"/>
      <c r="BB12" s="61"/>
      <c r="BC12" s="61"/>
      <c r="BD12" s="61"/>
      <c r="BE12" s="61"/>
      <c r="BF12" s="61"/>
      <c r="BG12" s="61"/>
      <c r="BH12" s="61"/>
      <c r="BI12" s="61"/>
      <c r="BJ12" s="61"/>
      <c r="BK12" s="61"/>
      <c r="BL12" s="61"/>
      <c r="BM12" s="61"/>
      <c r="BN12" s="61"/>
      <c r="BO12" s="61"/>
      <c r="BP12" s="61"/>
      <c r="BQ12" s="61"/>
      <c r="BR12" s="61"/>
      <c r="BS12" s="61"/>
      <c r="BT12" s="61"/>
      <c r="BU12" s="61"/>
      <c r="BV12" s="61"/>
      <c r="BW12" s="61"/>
      <c r="BX12" s="61"/>
      <c r="BY12" s="61"/>
      <c r="BZ12" s="61"/>
      <c r="CA12" s="61"/>
      <c r="CB12" s="61"/>
      <c r="CC12" s="61"/>
      <c r="CD12" s="61"/>
      <c r="CE12" s="61"/>
      <c r="CF12" s="61"/>
      <c r="CG12" s="61"/>
      <c r="CH12" s="61"/>
      <c r="CI12" s="61"/>
      <c r="CJ12" s="61"/>
      <c r="CK12" s="61"/>
      <c r="CL12" s="61"/>
      <c r="CM12" s="61"/>
      <c r="CN12" s="61"/>
      <c r="CO12" s="61"/>
      <c r="CP12" s="61"/>
      <c r="CQ12" s="61"/>
      <c r="CR12" s="61"/>
      <c r="CS12" s="61"/>
      <c r="CT12" s="61"/>
      <c r="CU12" s="61"/>
      <c r="CV12" s="61"/>
    </row>
    <row r="13" spans="1:100" ht="20.100000000000001" customHeight="1" x14ac:dyDescent="0.25">
      <c r="A13" s="106" t="s">
        <v>45</v>
      </c>
      <c r="B13" s="107" t="s">
        <v>10</v>
      </c>
      <c r="C13" s="128" t="s">
        <v>32</v>
      </c>
      <c r="D13" s="129" t="s">
        <v>38</v>
      </c>
      <c r="E13" s="130"/>
      <c r="F13" s="131">
        <v>815</v>
      </c>
      <c r="G13" s="133">
        <v>100.87</v>
      </c>
      <c r="H13" s="130"/>
      <c r="I13" s="131">
        <v>761</v>
      </c>
      <c r="J13" s="134">
        <v>100</v>
      </c>
      <c r="K13" s="135"/>
      <c r="L13" s="131">
        <v>792</v>
      </c>
      <c r="M13" s="134">
        <v>99.87</v>
      </c>
      <c r="N13" s="130"/>
      <c r="O13" s="131">
        <v>737</v>
      </c>
      <c r="P13" s="136">
        <v>102.36</v>
      </c>
      <c r="Q13" s="130"/>
      <c r="R13" s="131">
        <v>728</v>
      </c>
      <c r="S13" s="137">
        <v>101.39</v>
      </c>
      <c r="T13" s="135"/>
      <c r="U13" s="131">
        <v>749</v>
      </c>
      <c r="V13" s="136">
        <v>100.27</v>
      </c>
      <c r="W13" s="130"/>
      <c r="X13" s="131">
        <v>748</v>
      </c>
      <c r="Y13" s="136">
        <v>100.27</v>
      </c>
      <c r="Z13" s="130"/>
      <c r="AA13" s="131">
        <v>733</v>
      </c>
      <c r="AB13" s="137">
        <v>100.27</v>
      </c>
      <c r="AC13" s="138">
        <f t="shared" si="0"/>
        <v>21</v>
      </c>
      <c r="AD13" s="139">
        <f t="shared" si="1"/>
        <v>-1</v>
      </c>
      <c r="AE13" s="140">
        <f t="shared" si="2"/>
        <v>-15</v>
      </c>
      <c r="AF13" s="183"/>
      <c r="AG13" s="93">
        <f>V13-S13</f>
        <v>-1.1200000000000045</v>
      </c>
      <c r="AH13" s="91">
        <f>Y13-V13</f>
        <v>0</v>
      </c>
      <c r="AI13" s="94">
        <f>AB13-Y13</f>
        <v>0</v>
      </c>
      <c r="AJ13" s="61"/>
      <c r="AK13" s="61"/>
      <c r="AL13" s="61"/>
      <c r="AM13" s="61"/>
      <c r="AN13" s="61"/>
      <c r="AO13" s="61"/>
      <c r="AP13" s="61"/>
      <c r="AQ13" s="61"/>
      <c r="AR13" s="61"/>
      <c r="AS13" s="61"/>
      <c r="AT13" s="61"/>
      <c r="AU13" s="61"/>
      <c r="AV13" s="61"/>
      <c r="AW13" s="61"/>
      <c r="AX13" s="61"/>
      <c r="AY13" s="61"/>
      <c r="AZ13" s="61"/>
      <c r="BA13" s="61"/>
      <c r="BB13" s="61"/>
      <c r="BC13" s="61"/>
      <c r="BD13" s="61"/>
      <c r="BE13" s="61"/>
      <c r="BF13" s="61"/>
      <c r="BG13" s="61"/>
      <c r="BH13" s="61"/>
      <c r="BI13" s="61"/>
      <c r="BJ13" s="61"/>
      <c r="BK13" s="61"/>
      <c r="BL13" s="61"/>
      <c r="BM13" s="61"/>
      <c r="BN13" s="61"/>
      <c r="BO13" s="61"/>
      <c r="BP13" s="61"/>
      <c r="BQ13" s="61"/>
      <c r="BR13" s="61"/>
      <c r="BS13" s="61"/>
      <c r="BT13" s="61"/>
      <c r="BU13" s="61"/>
      <c r="BV13" s="61"/>
      <c r="BW13" s="61"/>
      <c r="BX13" s="61"/>
      <c r="BY13" s="61"/>
      <c r="BZ13" s="61"/>
      <c r="CA13" s="61"/>
      <c r="CB13" s="61"/>
      <c r="CC13" s="61"/>
      <c r="CD13" s="61"/>
      <c r="CE13" s="61"/>
      <c r="CF13" s="61"/>
      <c r="CG13" s="61"/>
      <c r="CH13" s="61"/>
      <c r="CI13" s="61"/>
      <c r="CJ13" s="61"/>
      <c r="CK13" s="61"/>
      <c r="CL13" s="61"/>
      <c r="CM13" s="61"/>
      <c r="CN13" s="61"/>
      <c r="CO13" s="61"/>
      <c r="CP13" s="61"/>
      <c r="CQ13" s="61"/>
      <c r="CR13" s="61"/>
      <c r="CS13" s="61"/>
      <c r="CT13" s="61"/>
      <c r="CU13" s="61"/>
      <c r="CV13" s="61"/>
    </row>
    <row r="14" spans="1:100" ht="20.100000000000001" customHeight="1" x14ac:dyDescent="0.25">
      <c r="A14" s="106" t="s">
        <v>45</v>
      </c>
      <c r="B14" s="107" t="s">
        <v>11</v>
      </c>
      <c r="C14" s="128" t="s">
        <v>33</v>
      </c>
      <c r="D14" s="129" t="s">
        <v>38</v>
      </c>
      <c r="E14" s="130"/>
      <c r="F14" s="131">
        <v>794</v>
      </c>
      <c r="G14" s="133">
        <v>102.58</v>
      </c>
      <c r="H14" s="130"/>
      <c r="I14" s="131">
        <v>825</v>
      </c>
      <c r="J14" s="134">
        <v>101.23</v>
      </c>
      <c r="K14" s="135"/>
      <c r="L14" s="131">
        <v>779</v>
      </c>
      <c r="M14" s="134">
        <v>102.37</v>
      </c>
      <c r="N14" s="130"/>
      <c r="O14" s="131">
        <v>817</v>
      </c>
      <c r="P14" s="136">
        <v>103.16</v>
      </c>
      <c r="Q14" s="130"/>
      <c r="R14" s="131">
        <v>757</v>
      </c>
      <c r="S14" s="137">
        <v>102.71</v>
      </c>
      <c r="T14" s="135"/>
      <c r="U14" s="131">
        <v>740</v>
      </c>
      <c r="V14" s="136">
        <v>101.59</v>
      </c>
      <c r="W14" s="130"/>
      <c r="X14" s="131">
        <v>761</v>
      </c>
      <c r="Y14" s="136">
        <v>101.59</v>
      </c>
      <c r="Z14" s="130"/>
      <c r="AA14" s="131">
        <v>760</v>
      </c>
      <c r="AB14" s="137">
        <v>101.59</v>
      </c>
      <c r="AC14" s="138">
        <f t="shared" si="0"/>
        <v>-17</v>
      </c>
      <c r="AD14" s="139">
        <f t="shared" si="1"/>
        <v>21</v>
      </c>
      <c r="AE14" s="140">
        <f t="shared" si="2"/>
        <v>-1</v>
      </c>
      <c r="AF14" s="183"/>
      <c r="AG14" s="93">
        <f>V14-S14</f>
        <v>-1.1199999999999903</v>
      </c>
      <c r="AH14" s="91">
        <f>Y14-V14</f>
        <v>0</v>
      </c>
      <c r="AI14" s="94">
        <f>AB14-Y14</f>
        <v>0</v>
      </c>
      <c r="AJ14" s="61"/>
      <c r="AK14" s="61"/>
      <c r="AL14" s="61"/>
      <c r="AM14" s="61"/>
      <c r="AN14" s="61"/>
      <c r="AO14" s="61"/>
      <c r="AP14" s="61"/>
      <c r="AQ14" s="61"/>
      <c r="AR14" s="61"/>
      <c r="AS14" s="61"/>
      <c r="AT14" s="61"/>
      <c r="AU14" s="61"/>
      <c r="AV14" s="61"/>
      <c r="AW14" s="61"/>
      <c r="AX14" s="61"/>
      <c r="AY14" s="61"/>
      <c r="AZ14" s="61"/>
      <c r="BA14" s="61"/>
      <c r="BB14" s="61"/>
      <c r="BC14" s="61"/>
      <c r="BD14" s="61"/>
      <c r="BE14" s="61"/>
      <c r="BF14" s="61"/>
      <c r="BG14" s="61"/>
      <c r="BH14" s="61"/>
      <c r="BI14" s="61"/>
      <c r="BJ14" s="61"/>
      <c r="BK14" s="61"/>
      <c r="BL14" s="61"/>
      <c r="BM14" s="61"/>
      <c r="BN14" s="61"/>
      <c r="BO14" s="61"/>
      <c r="BP14" s="61"/>
      <c r="BQ14" s="61"/>
      <c r="BR14" s="61"/>
      <c r="BS14" s="61"/>
      <c r="BT14" s="61"/>
      <c r="BU14" s="61"/>
      <c r="BV14" s="61"/>
      <c r="BW14" s="61"/>
      <c r="BX14" s="61"/>
      <c r="BY14" s="61"/>
      <c r="BZ14" s="61"/>
      <c r="CA14" s="61"/>
      <c r="CB14" s="61"/>
      <c r="CC14" s="61"/>
      <c r="CD14" s="61"/>
      <c r="CE14" s="61"/>
      <c r="CF14" s="61"/>
      <c r="CG14" s="61"/>
      <c r="CH14" s="61"/>
      <c r="CI14" s="61"/>
      <c r="CJ14" s="61"/>
      <c r="CK14" s="61"/>
      <c r="CL14" s="61"/>
      <c r="CM14" s="61"/>
      <c r="CN14" s="61"/>
      <c r="CO14" s="61"/>
      <c r="CP14" s="61"/>
      <c r="CQ14" s="61"/>
      <c r="CR14" s="61"/>
      <c r="CS14" s="61"/>
      <c r="CT14" s="61"/>
      <c r="CU14" s="61"/>
      <c r="CV14" s="61"/>
    </row>
    <row r="15" spans="1:100" ht="20.100000000000001" customHeight="1" x14ac:dyDescent="0.25">
      <c r="A15" s="106" t="s">
        <v>45</v>
      </c>
      <c r="B15" s="107" t="s">
        <v>12</v>
      </c>
      <c r="C15" s="128" t="s">
        <v>34</v>
      </c>
      <c r="D15" s="129" t="s">
        <v>38</v>
      </c>
      <c r="E15" s="130"/>
      <c r="F15" s="131">
        <v>851</v>
      </c>
      <c r="G15" s="133">
        <v>101.55</v>
      </c>
      <c r="H15" s="130"/>
      <c r="I15" s="131">
        <v>798</v>
      </c>
      <c r="J15" s="134">
        <v>100.5</v>
      </c>
      <c r="K15" s="135"/>
      <c r="L15" s="131">
        <v>849</v>
      </c>
      <c r="M15" s="134">
        <v>102.91</v>
      </c>
      <c r="N15" s="130"/>
      <c r="O15" s="131">
        <v>823</v>
      </c>
      <c r="P15" s="136">
        <v>105.65</v>
      </c>
      <c r="Q15" s="130"/>
      <c r="R15" s="131">
        <v>844</v>
      </c>
      <c r="S15" s="137">
        <v>103.3</v>
      </c>
      <c r="T15" s="135"/>
      <c r="U15" s="131">
        <v>774</v>
      </c>
      <c r="V15" s="136">
        <v>102.18</v>
      </c>
      <c r="W15" s="130"/>
      <c r="X15" s="131">
        <v>756</v>
      </c>
      <c r="Y15" s="136">
        <v>102.18</v>
      </c>
      <c r="Z15" s="130"/>
      <c r="AA15" s="131">
        <v>778</v>
      </c>
      <c r="AB15" s="137">
        <v>102.18</v>
      </c>
      <c r="AC15" s="138">
        <f t="shared" si="0"/>
        <v>-70</v>
      </c>
      <c r="AD15" s="139">
        <f t="shared" si="1"/>
        <v>-18</v>
      </c>
      <c r="AE15" s="140">
        <f t="shared" si="2"/>
        <v>22</v>
      </c>
      <c r="AF15" s="183"/>
      <c r="AG15" s="93">
        <f>V15-S15</f>
        <v>-1.1199999999999903</v>
      </c>
      <c r="AH15" s="91">
        <f>Y15-V15</f>
        <v>0</v>
      </c>
      <c r="AI15" s="94">
        <f>AB15-Y15</f>
        <v>0</v>
      </c>
      <c r="AJ15" s="61"/>
      <c r="AK15" s="61"/>
      <c r="AL15" s="61"/>
      <c r="AM15" s="61"/>
      <c r="AN15" s="61"/>
      <c r="AO15" s="61"/>
      <c r="AP15" s="61"/>
      <c r="AQ15" s="61"/>
      <c r="AR15" s="61"/>
      <c r="AS15" s="61"/>
      <c r="AT15" s="61"/>
      <c r="AU15" s="61"/>
      <c r="AV15" s="61"/>
      <c r="AW15" s="61"/>
      <c r="AX15" s="61"/>
      <c r="AY15" s="61"/>
      <c r="AZ15" s="61"/>
      <c r="BA15" s="61"/>
      <c r="BB15" s="61"/>
      <c r="BC15" s="61"/>
      <c r="BD15" s="61"/>
      <c r="BE15" s="61"/>
      <c r="BF15" s="61"/>
      <c r="BG15" s="61"/>
      <c r="BH15" s="61"/>
      <c r="BI15" s="61"/>
      <c r="BJ15" s="61"/>
      <c r="BK15" s="61"/>
      <c r="BL15" s="61"/>
      <c r="BM15" s="61"/>
      <c r="BN15" s="61"/>
      <c r="BO15" s="61"/>
      <c r="BP15" s="61"/>
      <c r="BQ15" s="61"/>
      <c r="BR15" s="61"/>
      <c r="BS15" s="61"/>
      <c r="BT15" s="61"/>
      <c r="BU15" s="61"/>
      <c r="BV15" s="61"/>
      <c r="BW15" s="61"/>
      <c r="BX15" s="61"/>
      <c r="BY15" s="61"/>
      <c r="BZ15" s="61"/>
      <c r="CA15" s="61"/>
      <c r="CB15" s="61"/>
      <c r="CC15" s="61"/>
      <c r="CD15" s="61"/>
      <c r="CE15" s="61"/>
      <c r="CF15" s="61"/>
      <c r="CG15" s="61"/>
      <c r="CH15" s="61"/>
      <c r="CI15" s="61"/>
      <c r="CJ15" s="61"/>
      <c r="CK15" s="61"/>
      <c r="CL15" s="61"/>
      <c r="CM15" s="61"/>
      <c r="CN15" s="61"/>
      <c r="CO15" s="61"/>
      <c r="CP15" s="61"/>
      <c r="CQ15" s="61"/>
      <c r="CR15" s="61"/>
      <c r="CS15" s="61"/>
      <c r="CT15" s="61"/>
      <c r="CU15" s="61"/>
      <c r="CV15" s="61"/>
    </row>
    <row r="16" spans="1:100" ht="20.100000000000001" customHeight="1" x14ac:dyDescent="0.25">
      <c r="A16" s="106" t="s">
        <v>45</v>
      </c>
      <c r="B16" s="107" t="s">
        <v>13</v>
      </c>
      <c r="C16" s="128" t="s">
        <v>35</v>
      </c>
      <c r="D16" s="129" t="s">
        <v>38</v>
      </c>
      <c r="E16" s="130"/>
      <c r="F16" s="131">
        <v>875</v>
      </c>
      <c r="G16" s="133">
        <v>101.27</v>
      </c>
      <c r="H16" s="130"/>
      <c r="I16" s="131">
        <v>865</v>
      </c>
      <c r="J16" s="134">
        <v>101.65</v>
      </c>
      <c r="K16" s="135"/>
      <c r="L16" s="131">
        <v>818</v>
      </c>
      <c r="M16" s="134">
        <v>102.51</v>
      </c>
      <c r="N16" s="130"/>
      <c r="O16" s="131">
        <v>858</v>
      </c>
      <c r="P16" s="136">
        <v>101.06</v>
      </c>
      <c r="Q16" s="130"/>
      <c r="R16" s="131">
        <v>858</v>
      </c>
      <c r="S16" s="137">
        <v>104.25</v>
      </c>
      <c r="T16" s="135"/>
      <c r="U16" s="131">
        <v>870</v>
      </c>
      <c r="V16" s="136">
        <v>103.13</v>
      </c>
      <c r="W16" s="130"/>
      <c r="X16" s="131">
        <v>798</v>
      </c>
      <c r="Y16" s="136">
        <v>103.13</v>
      </c>
      <c r="Z16" s="130"/>
      <c r="AA16" s="131">
        <v>780</v>
      </c>
      <c r="AB16" s="137">
        <v>103.13</v>
      </c>
      <c r="AC16" s="138">
        <f t="shared" si="0"/>
        <v>12</v>
      </c>
      <c r="AD16" s="139">
        <f t="shared" si="1"/>
        <v>-72</v>
      </c>
      <c r="AE16" s="140">
        <f t="shared" si="2"/>
        <v>-18</v>
      </c>
      <c r="AF16" s="184"/>
      <c r="AG16" s="88">
        <f>V16-S16</f>
        <v>-1.1200000000000045</v>
      </c>
      <c r="AH16" s="89">
        <f>Y16-V16</f>
        <v>0</v>
      </c>
      <c r="AI16" s="90">
        <f>AB16-Y16</f>
        <v>0</v>
      </c>
      <c r="AJ16" s="61"/>
      <c r="AK16" s="61"/>
      <c r="AL16" s="61"/>
      <c r="AM16" s="61"/>
      <c r="AN16" s="61"/>
      <c r="AO16" s="61"/>
      <c r="AP16" s="61"/>
      <c r="AQ16" s="61"/>
      <c r="AR16" s="61"/>
      <c r="AS16" s="61"/>
      <c r="AT16" s="61"/>
      <c r="AU16" s="61"/>
      <c r="AV16" s="61"/>
      <c r="AW16" s="61"/>
      <c r="AX16" s="61"/>
      <c r="AY16" s="61"/>
      <c r="AZ16" s="61"/>
      <c r="BA16" s="61"/>
      <c r="BB16" s="61"/>
      <c r="BC16" s="61"/>
      <c r="BD16" s="61"/>
      <c r="BE16" s="61"/>
      <c r="BF16" s="61"/>
      <c r="BG16" s="61"/>
      <c r="BH16" s="61"/>
      <c r="BI16" s="61"/>
      <c r="BJ16" s="61"/>
      <c r="BK16" s="61"/>
      <c r="BL16" s="61"/>
      <c r="BM16" s="61"/>
      <c r="BN16" s="61"/>
      <c r="BO16" s="61"/>
      <c r="BP16" s="61"/>
      <c r="BQ16" s="61"/>
      <c r="BR16" s="61"/>
      <c r="BS16" s="61"/>
      <c r="BT16" s="61"/>
      <c r="BU16" s="61"/>
      <c r="BV16" s="61"/>
      <c r="BW16" s="61"/>
      <c r="BX16" s="61"/>
      <c r="BY16" s="61"/>
      <c r="BZ16" s="61"/>
      <c r="CA16" s="61"/>
      <c r="CB16" s="61"/>
      <c r="CC16" s="61"/>
      <c r="CD16" s="61"/>
      <c r="CE16" s="61"/>
      <c r="CF16" s="61"/>
      <c r="CG16" s="61"/>
      <c r="CH16" s="61"/>
      <c r="CI16" s="61"/>
      <c r="CJ16" s="61"/>
      <c r="CK16" s="61"/>
      <c r="CL16" s="61"/>
      <c r="CM16" s="61"/>
      <c r="CN16" s="61"/>
      <c r="CO16" s="61"/>
      <c r="CP16" s="61"/>
      <c r="CQ16" s="61"/>
      <c r="CR16" s="61"/>
      <c r="CS16" s="61"/>
      <c r="CT16" s="61"/>
      <c r="CU16" s="61"/>
      <c r="CV16" s="61"/>
    </row>
    <row r="17" spans="1:100" ht="20.100000000000001" customHeight="1" x14ac:dyDescent="0.25">
      <c r="A17" s="106"/>
      <c r="B17" s="107"/>
      <c r="C17" s="141" t="s">
        <v>25</v>
      </c>
      <c r="D17" s="142"/>
      <c r="E17" s="144"/>
      <c r="F17" s="145">
        <f>SUM(F12:F16)</f>
        <v>4096</v>
      </c>
      <c r="G17" s="146"/>
      <c r="H17" s="144"/>
      <c r="I17" s="145">
        <f>SUM(I12:I16)</f>
        <v>4042</v>
      </c>
      <c r="J17" s="146"/>
      <c r="K17" s="147"/>
      <c r="L17" s="145">
        <f>SUM(L12:L16)</f>
        <v>3958</v>
      </c>
      <c r="M17" s="146"/>
      <c r="N17" s="144"/>
      <c r="O17" s="145">
        <f>SUM(O12:O16)</f>
        <v>3953</v>
      </c>
      <c r="P17" s="148"/>
      <c r="Q17" s="144"/>
      <c r="R17" s="145">
        <f>SUM(R12:R16)</f>
        <v>3934</v>
      </c>
      <c r="S17" s="149"/>
      <c r="T17" s="147"/>
      <c r="U17" s="145">
        <f>SUM(U12:U16)</f>
        <v>3879</v>
      </c>
      <c r="V17" s="148"/>
      <c r="W17" s="144"/>
      <c r="X17" s="145">
        <f>SUM(X12:X16)</f>
        <v>3794</v>
      </c>
      <c r="Y17" s="148"/>
      <c r="Z17" s="144"/>
      <c r="AA17" s="145">
        <f>SUM(AA12:AA16)</f>
        <v>3770</v>
      </c>
      <c r="AB17" s="149"/>
      <c r="AC17" s="150">
        <f t="shared" si="0"/>
        <v>-55</v>
      </c>
      <c r="AD17" s="151">
        <f t="shared" si="1"/>
        <v>-85</v>
      </c>
      <c r="AE17" s="152">
        <f t="shared" si="2"/>
        <v>-24</v>
      </c>
      <c r="AF17" s="81"/>
      <c r="AG17" s="91"/>
      <c r="AH17" s="91"/>
      <c r="AI17" s="91"/>
      <c r="AJ17" s="61"/>
      <c r="AK17" s="61"/>
      <c r="AL17" s="61"/>
      <c r="AM17" s="61"/>
      <c r="AN17" s="61"/>
      <c r="AO17" s="61"/>
      <c r="AP17" s="61"/>
      <c r="AQ17" s="61"/>
      <c r="AR17" s="61"/>
      <c r="AS17" s="61"/>
      <c r="AT17" s="61"/>
      <c r="AU17" s="61"/>
      <c r="AV17" s="61"/>
      <c r="AW17" s="61"/>
      <c r="AX17" s="61"/>
      <c r="AY17" s="61"/>
      <c r="AZ17" s="61"/>
      <c r="BA17" s="61"/>
      <c r="BB17" s="61"/>
      <c r="BC17" s="61"/>
      <c r="BD17" s="61"/>
      <c r="BE17" s="61"/>
      <c r="BF17" s="61"/>
      <c r="BG17" s="61"/>
      <c r="BH17" s="61"/>
      <c r="BI17" s="61"/>
      <c r="BJ17" s="61"/>
      <c r="BK17" s="61"/>
      <c r="BL17" s="61"/>
      <c r="BM17" s="61"/>
      <c r="BN17" s="61"/>
      <c r="BO17" s="61"/>
      <c r="BP17" s="61"/>
      <c r="BQ17" s="61"/>
      <c r="BR17" s="61"/>
      <c r="BS17" s="61"/>
      <c r="BT17" s="61"/>
      <c r="BU17" s="61"/>
      <c r="BV17" s="61"/>
      <c r="BW17" s="61"/>
      <c r="BX17" s="61"/>
      <c r="BY17" s="61"/>
      <c r="BZ17" s="61"/>
      <c r="CA17" s="61"/>
      <c r="CB17" s="61"/>
      <c r="CC17" s="61"/>
      <c r="CD17" s="61"/>
      <c r="CE17" s="61"/>
      <c r="CF17" s="61"/>
      <c r="CG17" s="61"/>
      <c r="CH17" s="61"/>
      <c r="CI17" s="61"/>
      <c r="CJ17" s="61"/>
      <c r="CK17" s="61"/>
      <c r="CL17" s="61"/>
      <c r="CM17" s="61"/>
      <c r="CN17" s="61"/>
      <c r="CO17" s="61"/>
      <c r="CP17" s="61"/>
      <c r="CQ17" s="61"/>
      <c r="CR17" s="61"/>
      <c r="CS17" s="61"/>
      <c r="CT17" s="61"/>
      <c r="CU17" s="61"/>
      <c r="CV17" s="61"/>
    </row>
    <row r="18" spans="1:100" ht="27" customHeight="1" x14ac:dyDescent="0.25">
      <c r="A18" s="153" t="s">
        <v>45</v>
      </c>
      <c r="B18" s="155" t="s">
        <v>14</v>
      </c>
      <c r="C18" s="156" t="s">
        <v>30</v>
      </c>
      <c r="D18" s="157" t="s">
        <v>38</v>
      </c>
      <c r="E18" s="158"/>
      <c r="F18" s="159">
        <v>39</v>
      </c>
      <c r="G18" s="160">
        <v>-15.22</v>
      </c>
      <c r="H18" s="158"/>
      <c r="I18" s="159">
        <v>42</v>
      </c>
      <c r="J18" s="161">
        <v>7.69</v>
      </c>
      <c r="K18" s="162"/>
      <c r="L18" s="159">
        <v>45</v>
      </c>
      <c r="M18" s="161">
        <v>7.14</v>
      </c>
      <c r="N18" s="158"/>
      <c r="O18" s="159">
        <v>43</v>
      </c>
      <c r="P18" s="161">
        <v>-4.4400000000000004</v>
      </c>
      <c r="Q18" s="158"/>
      <c r="R18" s="159">
        <v>43</v>
      </c>
      <c r="S18" s="163">
        <v>0</v>
      </c>
      <c r="T18" s="162"/>
      <c r="U18" s="159">
        <v>43</v>
      </c>
      <c r="V18" s="161">
        <v>0</v>
      </c>
      <c r="W18" s="158"/>
      <c r="X18" s="159">
        <v>43</v>
      </c>
      <c r="Y18" s="161">
        <v>0</v>
      </c>
      <c r="Z18" s="158"/>
      <c r="AA18" s="159">
        <v>43</v>
      </c>
      <c r="AB18" s="163">
        <v>0</v>
      </c>
      <c r="AC18" s="164">
        <f t="shared" si="0"/>
        <v>0</v>
      </c>
      <c r="AD18" s="166">
        <f t="shared" si="1"/>
        <v>0</v>
      </c>
      <c r="AE18" s="167">
        <f t="shared" si="2"/>
        <v>0</v>
      </c>
      <c r="AF18" s="168" t="s">
        <v>21</v>
      </c>
      <c r="AG18" s="95">
        <f>V18-S18</f>
        <v>0</v>
      </c>
      <c r="AH18" s="96">
        <f>Y18-V18</f>
        <v>0</v>
      </c>
      <c r="AI18" s="97">
        <f>AB18-Y18</f>
        <v>0</v>
      </c>
      <c r="AJ18" s="61"/>
      <c r="AK18" s="61"/>
      <c r="AL18" s="61"/>
      <c r="AM18" s="61"/>
      <c r="AN18" s="61"/>
      <c r="AO18" s="61"/>
      <c r="AP18" s="61"/>
      <c r="AQ18" s="61"/>
      <c r="AR18" s="61"/>
      <c r="AS18" s="61"/>
      <c r="AT18" s="61"/>
      <c r="AU18" s="61"/>
      <c r="AV18" s="61"/>
      <c r="AW18" s="61"/>
      <c r="AX18" s="61"/>
      <c r="AY18" s="61"/>
      <c r="AZ18" s="61"/>
      <c r="BA18" s="61"/>
      <c r="BB18" s="61"/>
      <c r="BC18" s="61"/>
      <c r="BD18" s="61"/>
      <c r="BE18" s="61"/>
      <c r="BF18" s="61"/>
      <c r="BG18" s="61"/>
      <c r="BH18" s="61"/>
      <c r="BI18" s="61"/>
      <c r="BJ18" s="61"/>
      <c r="BK18" s="61"/>
      <c r="BL18" s="61"/>
      <c r="BM18" s="61"/>
      <c r="BN18" s="61"/>
      <c r="BO18" s="61"/>
      <c r="BP18" s="61"/>
      <c r="BQ18" s="61"/>
      <c r="BR18" s="61"/>
      <c r="BS18" s="61"/>
      <c r="BT18" s="61"/>
      <c r="BU18" s="61"/>
      <c r="BV18" s="61"/>
      <c r="BW18" s="61"/>
      <c r="BX18" s="61"/>
      <c r="BY18" s="61"/>
      <c r="BZ18" s="61"/>
      <c r="CA18" s="61"/>
      <c r="CB18" s="61"/>
      <c r="CC18" s="61"/>
      <c r="CD18" s="61"/>
      <c r="CE18" s="61"/>
      <c r="CF18" s="61"/>
      <c r="CG18" s="61"/>
      <c r="CH18" s="61"/>
      <c r="CI18" s="61"/>
      <c r="CJ18" s="61"/>
      <c r="CK18" s="61"/>
      <c r="CL18" s="61"/>
      <c r="CM18" s="61"/>
      <c r="CN18" s="61"/>
      <c r="CO18" s="61"/>
      <c r="CP18" s="61"/>
      <c r="CQ18" s="61"/>
      <c r="CR18" s="61"/>
      <c r="CS18" s="61"/>
      <c r="CT18" s="61"/>
      <c r="CU18" s="61"/>
      <c r="CV18" s="61"/>
    </row>
    <row r="19" spans="1:100" ht="20.100000000000001" customHeight="1" x14ac:dyDescent="0.25">
      <c r="C19" s="69" t="s">
        <v>29</v>
      </c>
      <c r="D19" s="70"/>
      <c r="E19" s="72"/>
      <c r="F19" s="73">
        <f>F11+F17+F18</f>
        <v>6596</v>
      </c>
      <c r="G19" s="74"/>
      <c r="H19" s="72"/>
      <c r="I19" s="73">
        <f>I11+I17+I18</f>
        <v>6501</v>
      </c>
      <c r="J19" s="74"/>
      <c r="K19" s="75"/>
      <c r="L19" s="73">
        <f>L11+L17+L18</f>
        <v>6411</v>
      </c>
      <c r="M19" s="76"/>
      <c r="N19" s="72"/>
      <c r="O19" s="73">
        <f>O11+O17+O18</f>
        <v>6476</v>
      </c>
      <c r="P19" s="76"/>
      <c r="Q19" s="72"/>
      <c r="R19" s="73">
        <f>R11+R17+R18</f>
        <v>6387</v>
      </c>
      <c r="S19" s="77"/>
      <c r="T19" s="75"/>
      <c r="U19" s="73">
        <f>U11+U17+U18</f>
        <v>6240</v>
      </c>
      <c r="V19" s="76"/>
      <c r="W19" s="72"/>
      <c r="X19" s="73">
        <f>X11+X17+X18</f>
        <v>6044</v>
      </c>
      <c r="Y19" s="76"/>
      <c r="Z19" s="72"/>
      <c r="AA19" s="73">
        <f>AA11+AA17+AA18</f>
        <v>5903</v>
      </c>
      <c r="AB19" s="77"/>
      <c r="AC19" s="78">
        <f t="shared" si="0"/>
        <v>-147</v>
      </c>
      <c r="AD19" s="79">
        <f t="shared" si="1"/>
        <v>-196</v>
      </c>
      <c r="AE19" s="80">
        <f t="shared" si="2"/>
        <v>-141</v>
      </c>
      <c r="AF19" s="81"/>
      <c r="AH19" s="83"/>
    </row>
    <row r="20" spans="1:100" ht="15.75" customHeight="1" x14ac:dyDescent="0.25"/>
    <row r="21" spans="1:100" ht="15" customHeight="1" x14ac:dyDescent="0.25">
      <c r="A21" s="84"/>
      <c r="B21" s="84"/>
      <c r="C21" s="84" t="s">
        <v>50</v>
      </c>
      <c r="D21" s="84"/>
      <c r="E21" s="84"/>
      <c r="F21" s="84"/>
      <c r="G21" s="84"/>
      <c r="H21" s="84"/>
      <c r="I21" s="84"/>
      <c r="J21" s="84"/>
      <c r="K21" s="84"/>
      <c r="L21" s="84"/>
      <c r="M21" s="84"/>
      <c r="N21" s="84"/>
      <c r="O21" s="84"/>
      <c r="P21" s="84"/>
      <c r="Q21" s="84"/>
      <c r="R21" s="84"/>
      <c r="S21" s="84"/>
      <c r="T21" s="84"/>
      <c r="U21" s="84"/>
      <c r="V21" s="84"/>
      <c r="W21" s="84"/>
      <c r="X21" s="84"/>
      <c r="Y21" s="84"/>
      <c r="Z21" s="84"/>
      <c r="AA21" s="84"/>
      <c r="AB21" s="84"/>
    </row>
    <row r="22" spans="1:100" ht="15" customHeight="1" x14ac:dyDescent="0.25">
      <c r="A22" s="84"/>
      <c r="B22" s="84"/>
      <c r="C22" s="84" t="s">
        <v>97</v>
      </c>
      <c r="D22" s="84"/>
      <c r="E22" s="84"/>
      <c r="F22" s="84"/>
      <c r="G22" s="84"/>
      <c r="H22" s="84"/>
      <c r="I22" s="84">
        <v>-44</v>
      </c>
      <c r="J22" s="84"/>
      <c r="K22" s="84"/>
      <c r="L22" s="84">
        <v>-9</v>
      </c>
      <c r="M22" s="84"/>
      <c r="N22" s="84"/>
      <c r="O22" s="84">
        <v>72</v>
      </c>
      <c r="P22" s="84"/>
      <c r="Q22" s="84"/>
      <c r="R22" s="84">
        <v>-70</v>
      </c>
      <c r="S22" s="84"/>
      <c r="T22" s="84"/>
      <c r="U22" s="84">
        <v>-92</v>
      </c>
      <c r="V22" s="84"/>
      <c r="W22" s="84"/>
      <c r="X22" s="84">
        <v>-111</v>
      </c>
      <c r="Y22" s="84"/>
      <c r="Z22" s="84"/>
      <c r="AA22" s="84">
        <v>-117</v>
      </c>
      <c r="AB22" s="84"/>
    </row>
    <row r="23" spans="1:100" ht="15" customHeight="1" x14ac:dyDescent="0.25">
      <c r="A23" s="84"/>
      <c r="B23" s="84"/>
      <c r="C23" s="84" t="s">
        <v>98</v>
      </c>
      <c r="D23" s="84"/>
      <c r="E23" s="84"/>
      <c r="F23" s="84"/>
      <c r="G23" s="84"/>
      <c r="H23" s="84"/>
      <c r="I23" s="84">
        <v>-54</v>
      </c>
      <c r="J23" s="84"/>
      <c r="K23" s="84"/>
      <c r="L23" s="84">
        <v>-84</v>
      </c>
      <c r="M23" s="84"/>
      <c r="N23" s="84"/>
      <c r="O23" s="84">
        <v>-5</v>
      </c>
      <c r="P23" s="84"/>
      <c r="Q23" s="84"/>
      <c r="R23" s="84">
        <v>-19</v>
      </c>
      <c r="S23" s="84"/>
      <c r="T23" s="84"/>
      <c r="U23" s="84">
        <v>-55</v>
      </c>
      <c r="V23" s="84"/>
      <c r="W23" s="84"/>
      <c r="X23" s="84">
        <v>-85</v>
      </c>
      <c r="Y23" s="84"/>
      <c r="Z23" s="84"/>
      <c r="AA23" s="84">
        <v>-24</v>
      </c>
      <c r="AB23" s="84"/>
    </row>
    <row r="24" spans="1:100" ht="15" customHeight="1" x14ac:dyDescent="0.25">
      <c r="C24" s="61" t="s">
        <v>99</v>
      </c>
      <c r="I24" s="61">
        <v>3</v>
      </c>
      <c r="L24" s="61">
        <v>3</v>
      </c>
      <c r="O24" s="61">
        <v>-2</v>
      </c>
      <c r="R24" s="61">
        <v>0</v>
      </c>
      <c r="U24" s="61">
        <v>0</v>
      </c>
      <c r="X24" s="61">
        <v>0</v>
      </c>
      <c r="AA24" s="61">
        <v>0</v>
      </c>
      <c r="AH24" s="84"/>
    </row>
    <row r="25" spans="1:100" ht="15" customHeight="1" x14ac:dyDescent="0.25">
      <c r="A25" s="84"/>
      <c r="B25" s="84"/>
      <c r="C25" s="84" t="s">
        <v>100</v>
      </c>
      <c r="D25" s="84"/>
      <c r="E25" s="84"/>
      <c r="F25" s="84"/>
      <c r="G25" s="84"/>
      <c r="H25" s="84"/>
      <c r="I25" s="84">
        <v>-95</v>
      </c>
      <c r="J25" s="84"/>
      <c r="K25" s="84"/>
      <c r="L25" s="84">
        <v>-90</v>
      </c>
      <c r="M25" s="84"/>
      <c r="N25" s="84"/>
      <c r="O25" s="84">
        <v>65</v>
      </c>
      <c r="P25" s="84"/>
      <c r="Q25" s="84"/>
      <c r="R25" s="84">
        <v>-89</v>
      </c>
      <c r="S25" s="84"/>
      <c r="T25" s="84"/>
      <c r="U25" s="84">
        <v>-147</v>
      </c>
      <c r="V25" s="84"/>
      <c r="W25" s="84"/>
      <c r="X25" s="84">
        <v>-196</v>
      </c>
      <c r="Y25" s="84"/>
      <c r="Z25" s="84"/>
      <c r="AA25" s="84">
        <v>-141</v>
      </c>
      <c r="AB25" s="84"/>
    </row>
  </sheetData>
  <mergeCells count="9">
    <mergeCell ref="AC5:AC6"/>
    <mergeCell ref="AD5:AD6"/>
    <mergeCell ref="AE5:AE6"/>
    <mergeCell ref="AG5:AG6"/>
    <mergeCell ref="AH5:AH6"/>
    <mergeCell ref="AI5:AI6"/>
    <mergeCell ref="AF7:AF8"/>
    <mergeCell ref="AF9:AF10"/>
    <mergeCell ref="AF12:AF16"/>
  </mergeCells>
  <pageMargins left="0.7" right="0.7" top="0.75" bottom="0.75" header="0.3" footer="0.3"/>
  <pageSetup paperSize="9" orientation="portrait" horizontalDpi="300" verticalDpi="30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59999389629810485"/>
  </sheetPr>
  <dimension ref="A1:CV25"/>
  <sheetViews>
    <sheetView topLeftCell="B1" zoomScaleNormal="100" workbookViewId="0">
      <pane xSplit="3" ySplit="6" topLeftCell="E7" activePane="bottomRight" state="frozen"/>
      <selection activeCell="C4" sqref="C4"/>
      <selection pane="topRight" activeCell="C4" sqref="C4"/>
      <selection pane="bottomLeft" activeCell="C4" sqref="C4"/>
      <selection pane="bottomRight" activeCell="C4" sqref="C4"/>
    </sheetView>
  </sheetViews>
  <sheetFormatPr baseColWidth="10" defaultRowHeight="15" x14ac:dyDescent="0.25"/>
  <cols>
    <col min="1" max="1" width="6.140625" hidden="1" customWidth="1"/>
    <col min="2" max="2" width="21.28515625" hidden="1" customWidth="1"/>
    <col min="3" max="3" width="15.140625" customWidth="1"/>
    <col min="4" max="4" width="14.7109375" hidden="1" customWidth="1"/>
    <col min="5" max="5" width="6.7109375" customWidth="1"/>
    <col min="6" max="6" width="8.7109375" customWidth="1"/>
    <col min="7" max="8" width="6.7109375" customWidth="1"/>
    <col min="9" max="9" width="8.7109375" customWidth="1"/>
    <col min="10" max="11" width="6.7109375" customWidth="1"/>
    <col min="12" max="12" width="8.7109375" customWidth="1"/>
    <col min="13" max="14" width="6.7109375" customWidth="1"/>
    <col min="15" max="15" width="8.7109375" customWidth="1"/>
    <col min="16" max="17" width="6.7109375" customWidth="1"/>
    <col min="18" max="18" width="8.7109375" customWidth="1"/>
    <col min="19" max="20" width="6.7109375" customWidth="1"/>
    <col min="21" max="21" width="8.7109375" customWidth="1"/>
    <col min="22" max="23" width="6.7109375" customWidth="1"/>
    <col min="24" max="24" width="8.7109375" customWidth="1"/>
    <col min="25" max="26" width="6.7109375" customWidth="1"/>
    <col min="27" max="27" width="8.7109375" customWidth="1"/>
    <col min="28" max="28" width="6.7109375" customWidth="1"/>
    <col min="29" max="31" width="11.7109375" customWidth="1"/>
    <col min="32" max="32" width="9.7109375" customWidth="1"/>
    <col min="33" max="35" width="7.7109375" customWidth="1"/>
  </cols>
  <sheetData>
    <row r="1" spans="1:100" ht="15.75" customHeight="1" x14ac:dyDescent="0.25">
      <c r="C1" s="50" t="str">
        <f>CONCATENATE("PREVISIONS des années scolaires ",$U$5," à ",$AA$5," du PREMIER DEGRE réalisées en octobre")</f>
        <v>PREVISIONS des années scolaires 2025-2026 à 2027-2028 du PREMIER DEGRE réalisées en octobre</v>
      </c>
    </row>
    <row r="3" spans="1:100" ht="15.75" customHeight="1" x14ac:dyDescent="0.25">
      <c r="C3" s="50" t="s">
        <v>41</v>
      </c>
      <c r="T3" s="51"/>
      <c r="U3" s="51"/>
      <c r="AC3" s="51"/>
    </row>
    <row r="4" spans="1:100" ht="16.5" customHeight="1" x14ac:dyDescent="0.25">
      <c r="C4" s="50" t="s">
        <v>46</v>
      </c>
      <c r="E4" s="170" t="s">
        <v>49</v>
      </c>
    </row>
    <row r="5" spans="1:100" ht="20.100000000000001" customHeight="1" x14ac:dyDescent="0.25">
      <c r="A5" s="52"/>
      <c r="B5" s="53"/>
      <c r="C5" s="53"/>
      <c r="D5" s="53"/>
      <c r="E5" s="54"/>
      <c r="F5" s="55" t="s">
        <v>86</v>
      </c>
      <c r="G5" s="56"/>
      <c r="H5" s="54"/>
      <c r="I5" s="55" t="s">
        <v>87</v>
      </c>
      <c r="J5" s="56"/>
      <c r="K5" s="55"/>
      <c r="L5" s="55" t="s">
        <v>88</v>
      </c>
      <c r="M5" s="55"/>
      <c r="N5" s="54"/>
      <c r="O5" s="55" t="s">
        <v>89</v>
      </c>
      <c r="P5" s="55"/>
      <c r="Q5" s="54"/>
      <c r="R5" s="55" t="s">
        <v>90</v>
      </c>
      <c r="S5" s="57"/>
      <c r="T5" s="58"/>
      <c r="U5" s="55" t="s">
        <v>91</v>
      </c>
      <c r="V5" s="55"/>
      <c r="W5" s="54"/>
      <c r="X5" s="55" t="s">
        <v>92</v>
      </c>
      <c r="Y5" s="55"/>
      <c r="Z5" s="54"/>
      <c r="AA5" s="55" t="s">
        <v>93</v>
      </c>
      <c r="AB5" s="57"/>
      <c r="AC5" s="185" t="s">
        <v>94</v>
      </c>
      <c r="AD5" s="187" t="s">
        <v>95</v>
      </c>
      <c r="AE5" s="189" t="s">
        <v>96</v>
      </c>
      <c r="AF5" s="59"/>
      <c r="AG5" s="191" t="s">
        <v>22</v>
      </c>
      <c r="AH5" s="178" t="s">
        <v>23</v>
      </c>
      <c r="AI5" s="180" t="s">
        <v>24</v>
      </c>
    </row>
    <row r="6" spans="1:100" ht="20.100000000000001" customHeight="1" x14ac:dyDescent="0.25">
      <c r="A6" s="62" t="s">
        <v>0</v>
      </c>
      <c r="B6" s="62" t="s">
        <v>1</v>
      </c>
      <c r="C6" s="63" t="s">
        <v>2</v>
      </c>
      <c r="D6" s="64" t="s">
        <v>3</v>
      </c>
      <c r="E6" s="65" t="s">
        <v>17</v>
      </c>
      <c r="F6" s="65" t="s">
        <v>15</v>
      </c>
      <c r="G6" s="65" t="s">
        <v>16</v>
      </c>
      <c r="H6" s="65" t="s">
        <v>17</v>
      </c>
      <c r="I6" s="65" t="s">
        <v>15</v>
      </c>
      <c r="J6" s="65" t="s">
        <v>16</v>
      </c>
      <c r="K6" s="66" t="s">
        <v>17</v>
      </c>
      <c r="L6" s="65" t="s">
        <v>15</v>
      </c>
      <c r="M6" s="67" t="s">
        <v>16</v>
      </c>
      <c r="N6" s="65" t="s">
        <v>17</v>
      </c>
      <c r="O6" s="65" t="s">
        <v>15</v>
      </c>
      <c r="P6" s="67" t="s">
        <v>16</v>
      </c>
      <c r="Q6" s="65" t="s">
        <v>17</v>
      </c>
      <c r="R6" s="65" t="s">
        <v>15</v>
      </c>
      <c r="S6" s="68" t="s">
        <v>16</v>
      </c>
      <c r="T6" s="66" t="s">
        <v>17</v>
      </c>
      <c r="U6" s="65" t="s">
        <v>15</v>
      </c>
      <c r="V6" s="67" t="s">
        <v>16</v>
      </c>
      <c r="W6" s="65" t="s">
        <v>17</v>
      </c>
      <c r="X6" s="65" t="s">
        <v>15</v>
      </c>
      <c r="Y6" s="67" t="s">
        <v>16</v>
      </c>
      <c r="Z6" s="65" t="s">
        <v>17</v>
      </c>
      <c r="AA6" s="65" t="s">
        <v>15</v>
      </c>
      <c r="AB6" s="68" t="s">
        <v>16</v>
      </c>
      <c r="AC6" s="186"/>
      <c r="AD6" s="188"/>
      <c r="AE6" s="190"/>
      <c r="AF6" s="110"/>
      <c r="AG6" s="192"/>
      <c r="AH6" s="179"/>
      <c r="AI6" s="181"/>
    </row>
    <row r="7" spans="1:100" ht="20.100000000000001" customHeight="1" x14ac:dyDescent="0.25">
      <c r="A7" s="121" t="s">
        <v>47</v>
      </c>
      <c r="B7" s="132" t="s">
        <v>4</v>
      </c>
      <c r="C7" s="143" t="s">
        <v>26</v>
      </c>
      <c r="D7" s="154" t="s">
        <v>38</v>
      </c>
      <c r="E7" s="165">
        <v>6858</v>
      </c>
      <c r="F7" s="169">
        <v>84</v>
      </c>
      <c r="G7" s="46">
        <v>1.22</v>
      </c>
      <c r="H7" s="165">
        <v>6846</v>
      </c>
      <c r="I7" s="169">
        <v>86</v>
      </c>
      <c r="J7" s="46">
        <v>1.26</v>
      </c>
      <c r="K7" s="47">
        <v>6514</v>
      </c>
      <c r="L7" s="169">
        <v>93</v>
      </c>
      <c r="M7" s="46">
        <v>1.43</v>
      </c>
      <c r="N7" s="165">
        <v>6624</v>
      </c>
      <c r="O7" s="169">
        <v>104</v>
      </c>
      <c r="P7" s="46">
        <v>1.57</v>
      </c>
      <c r="Q7" s="165">
        <v>6317</v>
      </c>
      <c r="R7" s="169">
        <v>113</v>
      </c>
      <c r="S7" s="48">
        <v>1.79</v>
      </c>
      <c r="T7" s="47">
        <v>5752</v>
      </c>
      <c r="U7" s="169">
        <v>103</v>
      </c>
      <c r="V7" s="46">
        <v>1.79</v>
      </c>
      <c r="W7" s="165">
        <v>5395</v>
      </c>
      <c r="X7" s="169">
        <v>97</v>
      </c>
      <c r="Y7" s="46">
        <v>1.79</v>
      </c>
      <c r="Z7" s="165">
        <v>5387</v>
      </c>
      <c r="AA7" s="169">
        <v>96</v>
      </c>
      <c r="AB7" s="48">
        <v>1.79</v>
      </c>
      <c r="AC7" s="49">
        <f>U7-R7</f>
        <v>-10</v>
      </c>
      <c r="AD7" s="60">
        <f>X7-U7</f>
        <v>-6</v>
      </c>
      <c r="AE7" s="71">
        <f>AA7-X7</f>
        <v>-1</v>
      </c>
      <c r="AF7" s="182" t="s">
        <v>19</v>
      </c>
      <c r="AG7" s="85">
        <f>V7-S7</f>
        <v>0</v>
      </c>
      <c r="AH7" s="86">
        <f>Y7-V7</f>
        <v>0</v>
      </c>
      <c r="AI7" s="87">
        <f>AB7-Y7</f>
        <v>0</v>
      </c>
      <c r="AJ7" s="61"/>
      <c r="AK7" s="61"/>
      <c r="AL7" s="61"/>
      <c r="AM7" s="61"/>
      <c r="AN7" s="61"/>
      <c r="AO7" s="61"/>
      <c r="AP7" s="61"/>
      <c r="AQ7" s="61"/>
      <c r="AR7" s="61"/>
      <c r="AS7" s="61"/>
      <c r="AT7" s="61"/>
      <c r="AU7" s="61"/>
      <c r="AV7" s="61"/>
      <c r="AW7" s="61"/>
      <c r="AX7" s="61"/>
      <c r="AY7" s="61"/>
      <c r="AZ7" s="61"/>
      <c r="BA7" s="61"/>
      <c r="BB7" s="61"/>
      <c r="BC7" s="61"/>
      <c r="BD7" s="61"/>
      <c r="BE7" s="61"/>
      <c r="BF7" s="61"/>
      <c r="BG7" s="61"/>
      <c r="BH7" s="61"/>
      <c r="BI7" s="61"/>
      <c r="BJ7" s="61"/>
      <c r="BK7" s="61"/>
      <c r="BL7" s="61"/>
      <c r="BM7" s="61"/>
      <c r="BN7" s="61"/>
      <c r="BO7" s="61"/>
      <c r="BP7" s="61"/>
      <c r="BQ7" s="61"/>
      <c r="BR7" s="61"/>
      <c r="BS7" s="61"/>
      <c r="BT7" s="61"/>
      <c r="BU7" s="61"/>
      <c r="BV7" s="61"/>
      <c r="BW7" s="61"/>
      <c r="BX7" s="61"/>
      <c r="BY7" s="61"/>
      <c r="BZ7" s="61"/>
      <c r="CA7" s="61"/>
      <c r="CB7" s="61"/>
      <c r="CC7" s="61"/>
      <c r="CD7" s="61"/>
      <c r="CE7" s="61"/>
      <c r="CF7" s="61"/>
      <c r="CG7" s="61"/>
      <c r="CH7" s="61"/>
      <c r="CI7" s="61"/>
      <c r="CJ7" s="61"/>
      <c r="CK7" s="61"/>
      <c r="CL7" s="61"/>
      <c r="CM7" s="61"/>
      <c r="CN7" s="61"/>
      <c r="CO7" s="61"/>
      <c r="CP7" s="61"/>
      <c r="CQ7" s="61"/>
      <c r="CR7" s="61"/>
      <c r="CS7" s="61"/>
      <c r="CT7" s="61"/>
      <c r="CU7" s="61"/>
      <c r="CV7" s="61"/>
    </row>
    <row r="8" spans="1:100" ht="20.100000000000001" customHeight="1" x14ac:dyDescent="0.25">
      <c r="A8" s="121" t="s">
        <v>47</v>
      </c>
      <c r="B8" s="132" t="s">
        <v>6</v>
      </c>
      <c r="C8" s="82" t="s">
        <v>27</v>
      </c>
      <c r="D8" s="92" t="s">
        <v>38</v>
      </c>
      <c r="E8" s="98">
        <v>6914</v>
      </c>
      <c r="F8" s="99">
        <v>740</v>
      </c>
      <c r="G8" s="100">
        <v>10.7</v>
      </c>
      <c r="H8" s="98">
        <v>7029</v>
      </c>
      <c r="I8" s="99">
        <v>714</v>
      </c>
      <c r="J8" s="100">
        <v>10.16</v>
      </c>
      <c r="K8" s="101">
        <v>7016</v>
      </c>
      <c r="L8" s="99">
        <v>709</v>
      </c>
      <c r="M8" s="100">
        <v>10.11</v>
      </c>
      <c r="N8" s="98">
        <v>6678</v>
      </c>
      <c r="O8" s="99">
        <v>758</v>
      </c>
      <c r="P8" s="100">
        <v>11.35</v>
      </c>
      <c r="Q8" s="98">
        <v>6786</v>
      </c>
      <c r="R8" s="99">
        <v>736</v>
      </c>
      <c r="S8" s="102">
        <v>10.85</v>
      </c>
      <c r="T8" s="101">
        <v>6470</v>
      </c>
      <c r="U8" s="99">
        <v>702</v>
      </c>
      <c r="V8" s="100">
        <v>10.85</v>
      </c>
      <c r="W8" s="98">
        <v>5894</v>
      </c>
      <c r="X8" s="99">
        <v>639</v>
      </c>
      <c r="Y8" s="100">
        <v>10.85</v>
      </c>
      <c r="Z8" s="98">
        <v>5527</v>
      </c>
      <c r="AA8" s="99">
        <v>600</v>
      </c>
      <c r="AB8" s="102">
        <v>10.85</v>
      </c>
      <c r="AC8" s="103">
        <f t="shared" ref="AC8:AC19" si="0">U8-R8</f>
        <v>-34</v>
      </c>
      <c r="AD8" s="104">
        <f t="shared" ref="AD8:AD19" si="1">X8-U8</f>
        <v>-63</v>
      </c>
      <c r="AE8" s="105">
        <f t="shared" ref="AE8:AE19" si="2">AA8-X8</f>
        <v>-39</v>
      </c>
      <c r="AF8" s="183"/>
      <c r="AG8" s="88">
        <f>V8-S8</f>
        <v>0</v>
      </c>
      <c r="AH8" s="89">
        <f>Y8-V8</f>
        <v>0</v>
      </c>
      <c r="AI8" s="90">
        <f>AB8-Y8</f>
        <v>0</v>
      </c>
      <c r="AJ8" s="61"/>
      <c r="AK8" s="61"/>
      <c r="AL8" s="61"/>
      <c r="AM8" s="61"/>
      <c r="AN8" s="61"/>
      <c r="AO8" s="61"/>
      <c r="AP8" s="61"/>
      <c r="AQ8" s="61"/>
      <c r="AR8" s="61"/>
      <c r="AS8" s="61"/>
      <c r="AT8" s="61"/>
      <c r="AU8" s="61"/>
      <c r="AV8" s="61"/>
      <c r="AW8" s="61"/>
      <c r="AX8" s="61"/>
      <c r="AY8" s="61"/>
      <c r="AZ8" s="61"/>
      <c r="BA8" s="61"/>
      <c r="BB8" s="61"/>
      <c r="BC8" s="61"/>
      <c r="BD8" s="61"/>
      <c r="BE8" s="61"/>
      <c r="BF8" s="61"/>
      <c r="BG8" s="61"/>
      <c r="BH8" s="61"/>
      <c r="BI8" s="61"/>
      <c r="BJ8" s="61"/>
      <c r="BK8" s="61"/>
      <c r="BL8" s="61"/>
      <c r="BM8" s="61"/>
      <c r="BN8" s="61"/>
      <c r="BO8" s="61"/>
      <c r="BP8" s="61"/>
      <c r="BQ8" s="61"/>
      <c r="BR8" s="61"/>
      <c r="BS8" s="61"/>
      <c r="BT8" s="61"/>
      <c r="BU8" s="61"/>
      <c r="BV8" s="61"/>
      <c r="BW8" s="61"/>
      <c r="BX8" s="61"/>
      <c r="BY8" s="61"/>
      <c r="BZ8" s="61"/>
      <c r="CA8" s="61"/>
      <c r="CB8" s="61"/>
      <c r="CC8" s="61"/>
      <c r="CD8" s="61"/>
      <c r="CE8" s="61"/>
      <c r="CF8" s="61"/>
      <c r="CG8" s="61"/>
      <c r="CH8" s="61"/>
      <c r="CI8" s="61"/>
      <c r="CJ8" s="61"/>
      <c r="CK8" s="61"/>
      <c r="CL8" s="61"/>
      <c r="CM8" s="61"/>
      <c r="CN8" s="61"/>
      <c r="CO8" s="61"/>
      <c r="CP8" s="61"/>
      <c r="CQ8" s="61"/>
      <c r="CR8" s="61"/>
      <c r="CS8" s="61"/>
      <c r="CT8" s="61"/>
      <c r="CU8" s="61"/>
      <c r="CV8" s="61"/>
    </row>
    <row r="9" spans="1:100" ht="20.100000000000001" customHeight="1" x14ac:dyDescent="0.25">
      <c r="A9" s="106" t="s">
        <v>47</v>
      </c>
      <c r="B9" s="107" t="s">
        <v>7</v>
      </c>
      <c r="C9" s="143" t="s">
        <v>28</v>
      </c>
      <c r="D9" s="108" t="s">
        <v>38</v>
      </c>
      <c r="E9" s="165"/>
      <c r="F9" s="169">
        <v>720</v>
      </c>
      <c r="G9" s="109">
        <v>99.59</v>
      </c>
      <c r="H9" s="165"/>
      <c r="I9" s="169">
        <v>782</v>
      </c>
      <c r="J9" s="46">
        <v>105.68</v>
      </c>
      <c r="K9" s="47"/>
      <c r="L9" s="169">
        <v>735</v>
      </c>
      <c r="M9" s="46">
        <v>102.94</v>
      </c>
      <c r="N9" s="165"/>
      <c r="O9" s="169">
        <v>726</v>
      </c>
      <c r="P9" s="111">
        <v>102.4</v>
      </c>
      <c r="Q9" s="165"/>
      <c r="R9" s="169">
        <v>777</v>
      </c>
      <c r="S9" s="48">
        <v>102.51</v>
      </c>
      <c r="T9" s="47"/>
      <c r="U9" s="169">
        <v>755</v>
      </c>
      <c r="V9" s="111">
        <v>102.62</v>
      </c>
      <c r="W9" s="165"/>
      <c r="X9" s="169">
        <v>720</v>
      </c>
      <c r="Y9" s="111">
        <v>102.62</v>
      </c>
      <c r="Z9" s="165"/>
      <c r="AA9" s="169">
        <v>656</v>
      </c>
      <c r="AB9" s="48">
        <v>102.62</v>
      </c>
      <c r="AC9" s="49">
        <f t="shared" si="0"/>
        <v>-22</v>
      </c>
      <c r="AD9" s="60">
        <f t="shared" si="1"/>
        <v>-35</v>
      </c>
      <c r="AE9" s="71">
        <f t="shared" si="2"/>
        <v>-64</v>
      </c>
      <c r="AF9" s="182" t="s">
        <v>20</v>
      </c>
      <c r="AG9" s="85">
        <f>V9-S9</f>
        <v>0.10999999999999943</v>
      </c>
      <c r="AH9" s="86">
        <f>Y9-V9</f>
        <v>0</v>
      </c>
      <c r="AI9" s="87">
        <f>AB9-Y9</f>
        <v>0</v>
      </c>
      <c r="AJ9" s="61"/>
      <c r="AK9" s="61"/>
      <c r="AL9" s="61"/>
      <c r="AM9" s="61"/>
      <c r="AN9" s="61"/>
      <c r="AO9" s="61"/>
      <c r="AP9" s="61"/>
      <c r="AQ9" s="61"/>
      <c r="AR9" s="61"/>
      <c r="AS9" s="61"/>
      <c r="AT9" s="61"/>
      <c r="AU9" s="61"/>
      <c r="AV9" s="61"/>
      <c r="AW9" s="61"/>
      <c r="AX9" s="61"/>
      <c r="AY9" s="61"/>
      <c r="AZ9" s="61"/>
      <c r="BA9" s="61"/>
      <c r="BB9" s="61"/>
      <c r="BC9" s="61"/>
      <c r="BD9" s="61"/>
      <c r="BE9" s="61"/>
      <c r="BF9" s="61"/>
      <c r="BG9" s="61"/>
      <c r="BH9" s="61"/>
      <c r="BI9" s="61"/>
      <c r="BJ9" s="61"/>
      <c r="BK9" s="61"/>
      <c r="BL9" s="61"/>
      <c r="BM9" s="61"/>
      <c r="BN9" s="61"/>
      <c r="BO9" s="61"/>
      <c r="BP9" s="61"/>
      <c r="BQ9" s="61"/>
      <c r="BR9" s="61"/>
      <c r="BS9" s="61"/>
      <c r="BT9" s="61"/>
      <c r="BU9" s="61"/>
      <c r="BV9" s="61"/>
      <c r="BW9" s="61"/>
      <c r="BX9" s="61"/>
      <c r="BY9" s="61"/>
      <c r="BZ9" s="61"/>
      <c r="CA9" s="61"/>
      <c r="CB9" s="61"/>
      <c r="CC9" s="61"/>
      <c r="CD9" s="61"/>
      <c r="CE9" s="61"/>
      <c r="CF9" s="61"/>
      <c r="CG9" s="61"/>
      <c r="CH9" s="61"/>
      <c r="CI9" s="61"/>
      <c r="CJ9" s="61"/>
      <c r="CK9" s="61"/>
      <c r="CL9" s="61"/>
      <c r="CM9" s="61"/>
      <c r="CN9" s="61"/>
      <c r="CO9" s="61"/>
      <c r="CP9" s="61"/>
      <c r="CQ9" s="61"/>
      <c r="CR9" s="61"/>
      <c r="CS9" s="61"/>
      <c r="CT9" s="61"/>
      <c r="CU9" s="61"/>
      <c r="CV9" s="61"/>
    </row>
    <row r="10" spans="1:100" ht="20.100000000000001" customHeight="1" x14ac:dyDescent="0.25">
      <c r="A10" s="106" t="s">
        <v>47</v>
      </c>
      <c r="B10" s="107" t="s">
        <v>8</v>
      </c>
      <c r="C10" s="82" t="s">
        <v>37</v>
      </c>
      <c r="D10" s="92" t="s">
        <v>38</v>
      </c>
      <c r="E10" s="98"/>
      <c r="F10" s="99">
        <v>785</v>
      </c>
      <c r="G10" s="112">
        <v>101.42</v>
      </c>
      <c r="H10" s="98"/>
      <c r="I10" s="99">
        <v>717</v>
      </c>
      <c r="J10" s="113">
        <v>99.58</v>
      </c>
      <c r="K10" s="101"/>
      <c r="L10" s="99">
        <v>819</v>
      </c>
      <c r="M10" s="113">
        <v>104.73</v>
      </c>
      <c r="N10" s="98"/>
      <c r="O10" s="99">
        <v>766</v>
      </c>
      <c r="P10" s="114">
        <v>104.22</v>
      </c>
      <c r="Q10" s="98"/>
      <c r="R10" s="99">
        <v>762</v>
      </c>
      <c r="S10" s="115">
        <v>104.96</v>
      </c>
      <c r="T10" s="101"/>
      <c r="U10" s="99">
        <v>813</v>
      </c>
      <c r="V10" s="114">
        <v>104.64</v>
      </c>
      <c r="W10" s="98"/>
      <c r="X10" s="99">
        <v>790</v>
      </c>
      <c r="Y10" s="114">
        <v>104.64</v>
      </c>
      <c r="Z10" s="98"/>
      <c r="AA10" s="99">
        <v>753</v>
      </c>
      <c r="AB10" s="115">
        <v>104.64</v>
      </c>
      <c r="AC10" s="103">
        <f t="shared" si="0"/>
        <v>51</v>
      </c>
      <c r="AD10" s="104">
        <f t="shared" si="1"/>
        <v>-23</v>
      </c>
      <c r="AE10" s="105">
        <f t="shared" si="2"/>
        <v>-37</v>
      </c>
      <c r="AF10" s="183"/>
      <c r="AG10" s="88">
        <f t="shared" ref="AG10:AG12" si="3">V10-S10</f>
        <v>-0.31999999999999318</v>
      </c>
      <c r="AH10" s="89">
        <f t="shared" ref="AH10:AH12" si="4">Y10-V10</f>
        <v>0</v>
      </c>
      <c r="AI10" s="90">
        <f t="shared" ref="AI10:AI12" si="5">AB10-Y10</f>
        <v>0</v>
      </c>
      <c r="AJ10" s="61"/>
      <c r="AK10" s="61"/>
      <c r="AL10" s="61"/>
      <c r="AM10" s="61"/>
      <c r="AN10" s="61"/>
      <c r="AO10" s="61"/>
      <c r="AP10" s="61"/>
      <c r="AQ10" s="61"/>
      <c r="AR10" s="61"/>
      <c r="AS10" s="61"/>
      <c r="AT10" s="61"/>
      <c r="AU10" s="61"/>
      <c r="AV10" s="61"/>
      <c r="AW10" s="61"/>
      <c r="AX10" s="61"/>
      <c r="AY10" s="61"/>
      <c r="AZ10" s="61"/>
      <c r="BA10" s="61"/>
      <c r="BB10" s="61"/>
      <c r="BC10" s="61"/>
      <c r="BD10" s="61"/>
      <c r="BE10" s="61"/>
      <c r="BF10" s="61"/>
      <c r="BG10" s="61"/>
      <c r="BH10" s="61"/>
      <c r="BI10" s="61"/>
      <c r="BJ10" s="61"/>
      <c r="BK10" s="61"/>
      <c r="BL10" s="61"/>
      <c r="BM10" s="61"/>
      <c r="BN10" s="61"/>
      <c r="BO10" s="61"/>
      <c r="BP10" s="61"/>
      <c r="BQ10" s="61"/>
      <c r="BR10" s="61"/>
      <c r="BS10" s="61"/>
      <c r="BT10" s="61"/>
      <c r="BU10" s="61"/>
      <c r="BV10" s="61"/>
      <c r="BW10" s="61"/>
      <c r="BX10" s="61"/>
      <c r="BY10" s="61"/>
      <c r="BZ10" s="61"/>
      <c r="CA10" s="61"/>
      <c r="CB10" s="61"/>
      <c r="CC10" s="61"/>
      <c r="CD10" s="61"/>
      <c r="CE10" s="61"/>
      <c r="CF10" s="61"/>
      <c r="CG10" s="61"/>
      <c r="CH10" s="61"/>
      <c r="CI10" s="61"/>
      <c r="CJ10" s="61"/>
      <c r="CK10" s="61"/>
      <c r="CL10" s="61"/>
      <c r="CM10" s="61"/>
      <c r="CN10" s="61"/>
      <c r="CO10" s="61"/>
      <c r="CP10" s="61"/>
      <c r="CQ10" s="61"/>
      <c r="CR10" s="61"/>
      <c r="CS10" s="61"/>
      <c r="CT10" s="61"/>
      <c r="CU10" s="61"/>
      <c r="CV10" s="61"/>
    </row>
    <row r="11" spans="1:100" ht="20.100000000000001" customHeight="1" x14ac:dyDescent="0.25">
      <c r="A11" s="106"/>
      <c r="B11" s="107"/>
      <c r="C11" s="116" t="s">
        <v>31</v>
      </c>
      <c r="D11" s="117"/>
      <c r="E11" s="118"/>
      <c r="F11" s="119">
        <f>SUM(F7:F10)</f>
        <v>2329</v>
      </c>
      <c r="G11" s="120"/>
      <c r="H11" s="118"/>
      <c r="I11" s="119">
        <f>SUM(I7:I10)</f>
        <v>2299</v>
      </c>
      <c r="J11" s="120"/>
      <c r="K11" s="122"/>
      <c r="L11" s="119">
        <f>SUM(L7:L10)</f>
        <v>2356</v>
      </c>
      <c r="M11" s="120"/>
      <c r="N11" s="118"/>
      <c r="O11" s="119">
        <f>SUM(O7:O10)</f>
        <v>2354</v>
      </c>
      <c r="P11" s="123"/>
      <c r="Q11" s="118"/>
      <c r="R11" s="119">
        <f>SUM(R7:R10)</f>
        <v>2388</v>
      </c>
      <c r="S11" s="124"/>
      <c r="T11" s="122"/>
      <c r="U11" s="119">
        <f>SUM(U7:U10)</f>
        <v>2373</v>
      </c>
      <c r="V11" s="123"/>
      <c r="W11" s="118"/>
      <c r="X11" s="119">
        <f>SUM(X7:X10)</f>
        <v>2246</v>
      </c>
      <c r="Y11" s="123"/>
      <c r="Z11" s="118"/>
      <c r="AA11" s="119">
        <f>SUM(AA7:AA10)</f>
        <v>2105</v>
      </c>
      <c r="AB11" s="124"/>
      <c r="AC11" s="125">
        <f t="shared" si="0"/>
        <v>-15</v>
      </c>
      <c r="AD11" s="126">
        <f t="shared" si="1"/>
        <v>-127</v>
      </c>
      <c r="AE11" s="127">
        <f t="shared" si="2"/>
        <v>-141</v>
      </c>
      <c r="AF11" s="81"/>
      <c r="AG11" s="91"/>
      <c r="AH11" s="91"/>
      <c r="AI11" s="91"/>
      <c r="AJ11" s="61"/>
      <c r="AK11" s="61"/>
      <c r="AL11" s="61"/>
      <c r="AM11" s="61"/>
      <c r="AN11" s="61"/>
      <c r="AO11" s="61"/>
      <c r="AP11" s="61"/>
      <c r="AQ11" s="61"/>
      <c r="AR11" s="61"/>
      <c r="AS11" s="61"/>
      <c r="AT11" s="61"/>
      <c r="AU11" s="61"/>
      <c r="AV11" s="61"/>
      <c r="AW11" s="61"/>
      <c r="AX11" s="61"/>
      <c r="AY11" s="61"/>
      <c r="AZ11" s="61"/>
      <c r="BA11" s="61"/>
      <c r="BB11" s="61"/>
      <c r="BC11" s="61"/>
      <c r="BD11" s="61"/>
      <c r="BE11" s="61"/>
      <c r="BF11" s="61"/>
      <c r="BG11" s="61"/>
      <c r="BH11" s="61"/>
      <c r="BI11" s="61"/>
      <c r="BJ11" s="61"/>
      <c r="BK11" s="61"/>
      <c r="BL11" s="61"/>
      <c r="BM11" s="61"/>
      <c r="BN11" s="61"/>
      <c r="BO11" s="61"/>
      <c r="BP11" s="61"/>
      <c r="BQ11" s="61"/>
      <c r="BR11" s="61"/>
      <c r="BS11" s="61"/>
      <c r="BT11" s="61"/>
      <c r="BU11" s="61"/>
      <c r="BV11" s="61"/>
      <c r="BW11" s="61"/>
      <c r="BX11" s="61"/>
      <c r="BY11" s="61"/>
      <c r="BZ11" s="61"/>
      <c r="CA11" s="61"/>
      <c r="CB11" s="61"/>
      <c r="CC11" s="61"/>
      <c r="CD11" s="61"/>
      <c r="CE11" s="61"/>
      <c r="CF11" s="61"/>
      <c r="CG11" s="61"/>
      <c r="CH11" s="61"/>
      <c r="CI11" s="61"/>
      <c r="CJ11" s="61"/>
      <c r="CK11" s="61"/>
      <c r="CL11" s="61"/>
      <c r="CM11" s="61"/>
      <c r="CN11" s="61"/>
      <c r="CO11" s="61"/>
      <c r="CP11" s="61"/>
      <c r="CQ11" s="61"/>
      <c r="CR11" s="61"/>
      <c r="CS11" s="61"/>
      <c r="CT11" s="61"/>
      <c r="CU11" s="61"/>
      <c r="CV11" s="61"/>
    </row>
    <row r="12" spans="1:100" ht="20.100000000000001" customHeight="1" x14ac:dyDescent="0.25">
      <c r="A12" s="106" t="s">
        <v>47</v>
      </c>
      <c r="B12" s="107" t="s">
        <v>9</v>
      </c>
      <c r="C12" s="128" t="s">
        <v>36</v>
      </c>
      <c r="D12" s="129" t="s">
        <v>38</v>
      </c>
      <c r="E12" s="130"/>
      <c r="F12" s="131">
        <v>853</v>
      </c>
      <c r="G12" s="133">
        <v>104.79</v>
      </c>
      <c r="H12" s="130"/>
      <c r="I12" s="131">
        <v>861</v>
      </c>
      <c r="J12" s="134">
        <v>109.68</v>
      </c>
      <c r="K12" s="135"/>
      <c r="L12" s="131">
        <v>817</v>
      </c>
      <c r="M12" s="134">
        <v>113.95</v>
      </c>
      <c r="N12" s="130"/>
      <c r="O12" s="131">
        <v>874</v>
      </c>
      <c r="P12" s="136">
        <v>106.72</v>
      </c>
      <c r="Q12" s="130"/>
      <c r="R12" s="131">
        <v>845</v>
      </c>
      <c r="S12" s="137">
        <v>110.31</v>
      </c>
      <c r="T12" s="135"/>
      <c r="U12" s="131">
        <v>841</v>
      </c>
      <c r="V12" s="136">
        <v>110.33</v>
      </c>
      <c r="W12" s="130"/>
      <c r="X12" s="131">
        <v>897</v>
      </c>
      <c r="Y12" s="136">
        <v>110.33</v>
      </c>
      <c r="Z12" s="130"/>
      <c r="AA12" s="131">
        <v>872</v>
      </c>
      <c r="AB12" s="137">
        <v>110.33</v>
      </c>
      <c r="AC12" s="138">
        <f t="shared" si="0"/>
        <v>-4</v>
      </c>
      <c r="AD12" s="139">
        <f t="shared" si="1"/>
        <v>56</v>
      </c>
      <c r="AE12" s="140">
        <f t="shared" si="2"/>
        <v>-25</v>
      </c>
      <c r="AF12" s="183" t="s">
        <v>20</v>
      </c>
      <c r="AG12" s="85">
        <f t="shared" si="3"/>
        <v>1.9999999999996021E-2</v>
      </c>
      <c r="AH12" s="86">
        <f t="shared" si="4"/>
        <v>0</v>
      </c>
      <c r="AI12" s="87">
        <f t="shared" si="5"/>
        <v>0</v>
      </c>
      <c r="AJ12" s="61"/>
      <c r="AK12" s="61"/>
      <c r="AL12" s="61"/>
      <c r="AM12" s="61"/>
      <c r="AN12" s="61"/>
      <c r="AO12" s="61"/>
      <c r="AP12" s="61"/>
      <c r="AQ12" s="61"/>
      <c r="AR12" s="61"/>
      <c r="AS12" s="61"/>
      <c r="AT12" s="61"/>
      <c r="AU12" s="61"/>
      <c r="AV12" s="61"/>
      <c r="AW12" s="61"/>
      <c r="AX12" s="61"/>
      <c r="AY12" s="61"/>
      <c r="AZ12" s="61"/>
      <c r="BA12" s="61"/>
      <c r="BB12" s="61"/>
      <c r="BC12" s="61"/>
      <c r="BD12" s="61"/>
      <c r="BE12" s="61"/>
      <c r="BF12" s="61"/>
      <c r="BG12" s="61"/>
      <c r="BH12" s="61"/>
      <c r="BI12" s="61"/>
      <c r="BJ12" s="61"/>
      <c r="BK12" s="61"/>
      <c r="BL12" s="61"/>
      <c r="BM12" s="61"/>
      <c r="BN12" s="61"/>
      <c r="BO12" s="61"/>
      <c r="BP12" s="61"/>
      <c r="BQ12" s="61"/>
      <c r="BR12" s="61"/>
      <c r="BS12" s="61"/>
      <c r="BT12" s="61"/>
      <c r="BU12" s="61"/>
      <c r="BV12" s="61"/>
      <c r="BW12" s="61"/>
      <c r="BX12" s="61"/>
      <c r="BY12" s="61"/>
      <c r="BZ12" s="61"/>
      <c r="CA12" s="61"/>
      <c r="CB12" s="61"/>
      <c r="CC12" s="61"/>
      <c r="CD12" s="61"/>
      <c r="CE12" s="61"/>
      <c r="CF12" s="61"/>
      <c r="CG12" s="61"/>
      <c r="CH12" s="61"/>
      <c r="CI12" s="61"/>
      <c r="CJ12" s="61"/>
      <c r="CK12" s="61"/>
      <c r="CL12" s="61"/>
      <c r="CM12" s="61"/>
      <c r="CN12" s="61"/>
      <c r="CO12" s="61"/>
      <c r="CP12" s="61"/>
      <c r="CQ12" s="61"/>
      <c r="CR12" s="61"/>
      <c r="CS12" s="61"/>
      <c r="CT12" s="61"/>
      <c r="CU12" s="61"/>
      <c r="CV12" s="61"/>
    </row>
    <row r="13" spans="1:100" ht="20.100000000000001" customHeight="1" x14ac:dyDescent="0.25">
      <c r="A13" s="106" t="s">
        <v>47</v>
      </c>
      <c r="B13" s="107" t="s">
        <v>10</v>
      </c>
      <c r="C13" s="128" t="s">
        <v>32</v>
      </c>
      <c r="D13" s="129" t="s">
        <v>38</v>
      </c>
      <c r="E13" s="130"/>
      <c r="F13" s="131">
        <v>873</v>
      </c>
      <c r="G13" s="133">
        <v>100.58</v>
      </c>
      <c r="H13" s="130"/>
      <c r="I13" s="131">
        <v>868</v>
      </c>
      <c r="J13" s="134">
        <v>101.76</v>
      </c>
      <c r="K13" s="135"/>
      <c r="L13" s="131">
        <v>891</v>
      </c>
      <c r="M13" s="134">
        <v>103.48</v>
      </c>
      <c r="N13" s="130"/>
      <c r="O13" s="131">
        <v>822</v>
      </c>
      <c r="P13" s="136">
        <v>100.61</v>
      </c>
      <c r="Q13" s="130"/>
      <c r="R13" s="131">
        <v>867</v>
      </c>
      <c r="S13" s="137">
        <v>99.2</v>
      </c>
      <c r="T13" s="135"/>
      <c r="U13" s="131">
        <v>854</v>
      </c>
      <c r="V13" s="136">
        <v>101.1</v>
      </c>
      <c r="W13" s="130"/>
      <c r="X13" s="131">
        <v>850</v>
      </c>
      <c r="Y13" s="136">
        <v>101.1</v>
      </c>
      <c r="Z13" s="130"/>
      <c r="AA13" s="131">
        <v>907</v>
      </c>
      <c r="AB13" s="137">
        <v>101.1</v>
      </c>
      <c r="AC13" s="138">
        <f t="shared" si="0"/>
        <v>-13</v>
      </c>
      <c r="AD13" s="139">
        <f t="shared" si="1"/>
        <v>-4</v>
      </c>
      <c r="AE13" s="140">
        <f t="shared" si="2"/>
        <v>57</v>
      </c>
      <c r="AF13" s="183"/>
      <c r="AG13" s="93">
        <f>V13-S13</f>
        <v>1.8999999999999915</v>
      </c>
      <c r="AH13" s="91">
        <f>Y13-V13</f>
        <v>0</v>
      </c>
      <c r="AI13" s="94">
        <f>AB13-Y13</f>
        <v>0</v>
      </c>
      <c r="AJ13" s="61"/>
      <c r="AK13" s="61"/>
      <c r="AL13" s="61"/>
      <c r="AM13" s="61"/>
      <c r="AN13" s="61"/>
      <c r="AO13" s="61"/>
      <c r="AP13" s="61"/>
      <c r="AQ13" s="61"/>
      <c r="AR13" s="61"/>
      <c r="AS13" s="61"/>
      <c r="AT13" s="61"/>
      <c r="AU13" s="61"/>
      <c r="AV13" s="61"/>
      <c r="AW13" s="61"/>
      <c r="AX13" s="61"/>
      <c r="AY13" s="61"/>
      <c r="AZ13" s="61"/>
      <c r="BA13" s="61"/>
      <c r="BB13" s="61"/>
      <c r="BC13" s="61"/>
      <c r="BD13" s="61"/>
      <c r="BE13" s="61"/>
      <c r="BF13" s="61"/>
      <c r="BG13" s="61"/>
      <c r="BH13" s="61"/>
      <c r="BI13" s="61"/>
      <c r="BJ13" s="61"/>
      <c r="BK13" s="61"/>
      <c r="BL13" s="61"/>
      <c r="BM13" s="61"/>
      <c r="BN13" s="61"/>
      <c r="BO13" s="61"/>
      <c r="BP13" s="61"/>
      <c r="BQ13" s="61"/>
      <c r="BR13" s="61"/>
      <c r="BS13" s="61"/>
      <c r="BT13" s="61"/>
      <c r="BU13" s="61"/>
      <c r="BV13" s="61"/>
      <c r="BW13" s="61"/>
      <c r="BX13" s="61"/>
      <c r="BY13" s="61"/>
      <c r="BZ13" s="61"/>
      <c r="CA13" s="61"/>
      <c r="CB13" s="61"/>
      <c r="CC13" s="61"/>
      <c r="CD13" s="61"/>
      <c r="CE13" s="61"/>
      <c r="CF13" s="61"/>
      <c r="CG13" s="61"/>
      <c r="CH13" s="61"/>
      <c r="CI13" s="61"/>
      <c r="CJ13" s="61"/>
      <c r="CK13" s="61"/>
      <c r="CL13" s="61"/>
      <c r="CM13" s="61"/>
      <c r="CN13" s="61"/>
      <c r="CO13" s="61"/>
      <c r="CP13" s="61"/>
      <c r="CQ13" s="61"/>
      <c r="CR13" s="61"/>
      <c r="CS13" s="61"/>
      <c r="CT13" s="61"/>
      <c r="CU13" s="61"/>
      <c r="CV13" s="61"/>
    </row>
    <row r="14" spans="1:100" ht="20.100000000000001" customHeight="1" x14ac:dyDescent="0.25">
      <c r="A14" s="106" t="s">
        <v>47</v>
      </c>
      <c r="B14" s="107" t="s">
        <v>11</v>
      </c>
      <c r="C14" s="128" t="s">
        <v>33</v>
      </c>
      <c r="D14" s="129" t="s">
        <v>38</v>
      </c>
      <c r="E14" s="130"/>
      <c r="F14" s="131">
        <v>915</v>
      </c>
      <c r="G14" s="133">
        <v>105.41</v>
      </c>
      <c r="H14" s="130"/>
      <c r="I14" s="131">
        <v>900</v>
      </c>
      <c r="J14" s="134">
        <v>103.09</v>
      </c>
      <c r="K14" s="135"/>
      <c r="L14" s="131">
        <v>910</v>
      </c>
      <c r="M14" s="134">
        <v>104.84</v>
      </c>
      <c r="N14" s="130"/>
      <c r="O14" s="131">
        <v>920</v>
      </c>
      <c r="P14" s="136">
        <v>103.25</v>
      </c>
      <c r="Q14" s="130"/>
      <c r="R14" s="131">
        <v>863</v>
      </c>
      <c r="S14" s="137">
        <v>104.99</v>
      </c>
      <c r="T14" s="135"/>
      <c r="U14" s="131">
        <v>910</v>
      </c>
      <c r="V14" s="136">
        <v>104.99</v>
      </c>
      <c r="W14" s="130"/>
      <c r="X14" s="131">
        <v>880</v>
      </c>
      <c r="Y14" s="136">
        <v>104.99</v>
      </c>
      <c r="Z14" s="130"/>
      <c r="AA14" s="131">
        <v>876</v>
      </c>
      <c r="AB14" s="137">
        <v>104.99</v>
      </c>
      <c r="AC14" s="138">
        <f t="shared" si="0"/>
        <v>47</v>
      </c>
      <c r="AD14" s="139">
        <f t="shared" si="1"/>
        <v>-30</v>
      </c>
      <c r="AE14" s="140">
        <f t="shared" si="2"/>
        <v>-4</v>
      </c>
      <c r="AF14" s="183"/>
      <c r="AG14" s="93">
        <f>V14-S14</f>
        <v>0</v>
      </c>
      <c r="AH14" s="91">
        <f>Y14-V14</f>
        <v>0</v>
      </c>
      <c r="AI14" s="94">
        <f>AB14-Y14</f>
        <v>0</v>
      </c>
      <c r="AJ14" s="61"/>
      <c r="AK14" s="61"/>
      <c r="AL14" s="61"/>
      <c r="AM14" s="61"/>
      <c r="AN14" s="61"/>
      <c r="AO14" s="61"/>
      <c r="AP14" s="61"/>
      <c r="AQ14" s="61"/>
      <c r="AR14" s="61"/>
      <c r="AS14" s="61"/>
      <c r="AT14" s="61"/>
      <c r="AU14" s="61"/>
      <c r="AV14" s="61"/>
      <c r="AW14" s="61"/>
      <c r="AX14" s="61"/>
      <c r="AY14" s="61"/>
      <c r="AZ14" s="61"/>
      <c r="BA14" s="61"/>
      <c r="BB14" s="61"/>
      <c r="BC14" s="61"/>
      <c r="BD14" s="61"/>
      <c r="BE14" s="61"/>
      <c r="BF14" s="61"/>
      <c r="BG14" s="61"/>
      <c r="BH14" s="61"/>
      <c r="BI14" s="61"/>
      <c r="BJ14" s="61"/>
      <c r="BK14" s="61"/>
      <c r="BL14" s="61"/>
      <c r="BM14" s="61"/>
      <c r="BN14" s="61"/>
      <c r="BO14" s="61"/>
      <c r="BP14" s="61"/>
      <c r="BQ14" s="61"/>
      <c r="BR14" s="61"/>
      <c r="BS14" s="61"/>
      <c r="BT14" s="61"/>
      <c r="BU14" s="61"/>
      <c r="BV14" s="61"/>
      <c r="BW14" s="61"/>
      <c r="BX14" s="61"/>
      <c r="BY14" s="61"/>
      <c r="BZ14" s="61"/>
      <c r="CA14" s="61"/>
      <c r="CB14" s="61"/>
      <c r="CC14" s="61"/>
      <c r="CD14" s="61"/>
      <c r="CE14" s="61"/>
      <c r="CF14" s="61"/>
      <c r="CG14" s="61"/>
      <c r="CH14" s="61"/>
      <c r="CI14" s="61"/>
      <c r="CJ14" s="61"/>
      <c r="CK14" s="61"/>
      <c r="CL14" s="61"/>
      <c r="CM14" s="61"/>
      <c r="CN14" s="61"/>
      <c r="CO14" s="61"/>
      <c r="CP14" s="61"/>
      <c r="CQ14" s="61"/>
      <c r="CR14" s="61"/>
      <c r="CS14" s="61"/>
      <c r="CT14" s="61"/>
      <c r="CU14" s="61"/>
      <c r="CV14" s="61"/>
    </row>
    <row r="15" spans="1:100" ht="20.100000000000001" customHeight="1" x14ac:dyDescent="0.25">
      <c r="A15" s="106" t="s">
        <v>47</v>
      </c>
      <c r="B15" s="107" t="s">
        <v>12</v>
      </c>
      <c r="C15" s="128" t="s">
        <v>34</v>
      </c>
      <c r="D15" s="129" t="s">
        <v>38</v>
      </c>
      <c r="E15" s="130"/>
      <c r="F15" s="131">
        <v>952</v>
      </c>
      <c r="G15" s="133">
        <v>102.81</v>
      </c>
      <c r="H15" s="130"/>
      <c r="I15" s="131">
        <v>936</v>
      </c>
      <c r="J15" s="134">
        <v>102.3</v>
      </c>
      <c r="K15" s="135"/>
      <c r="L15" s="131">
        <v>961</v>
      </c>
      <c r="M15" s="134">
        <v>106.78</v>
      </c>
      <c r="N15" s="130"/>
      <c r="O15" s="131">
        <v>945</v>
      </c>
      <c r="P15" s="136">
        <v>103.85</v>
      </c>
      <c r="Q15" s="130"/>
      <c r="R15" s="131">
        <v>977</v>
      </c>
      <c r="S15" s="137">
        <v>106.2</v>
      </c>
      <c r="T15" s="135"/>
      <c r="U15" s="131">
        <v>917</v>
      </c>
      <c r="V15" s="136">
        <v>106.2</v>
      </c>
      <c r="W15" s="130"/>
      <c r="X15" s="131">
        <v>966</v>
      </c>
      <c r="Y15" s="136">
        <v>106.2</v>
      </c>
      <c r="Z15" s="130"/>
      <c r="AA15" s="131">
        <v>935</v>
      </c>
      <c r="AB15" s="137">
        <v>106.2</v>
      </c>
      <c r="AC15" s="138">
        <f t="shared" si="0"/>
        <v>-60</v>
      </c>
      <c r="AD15" s="139">
        <f t="shared" si="1"/>
        <v>49</v>
      </c>
      <c r="AE15" s="140">
        <f t="shared" si="2"/>
        <v>-31</v>
      </c>
      <c r="AF15" s="183"/>
      <c r="AG15" s="93">
        <f>V15-S15</f>
        <v>0</v>
      </c>
      <c r="AH15" s="91">
        <f>Y15-V15</f>
        <v>0</v>
      </c>
      <c r="AI15" s="94">
        <f>AB15-Y15</f>
        <v>0</v>
      </c>
      <c r="AJ15" s="61"/>
      <c r="AK15" s="61"/>
      <c r="AL15" s="61"/>
      <c r="AM15" s="61"/>
      <c r="AN15" s="61"/>
      <c r="AO15" s="61"/>
      <c r="AP15" s="61"/>
      <c r="AQ15" s="61"/>
      <c r="AR15" s="61"/>
      <c r="AS15" s="61"/>
      <c r="AT15" s="61"/>
      <c r="AU15" s="61"/>
      <c r="AV15" s="61"/>
      <c r="AW15" s="61"/>
      <c r="AX15" s="61"/>
      <c r="AY15" s="61"/>
      <c r="AZ15" s="61"/>
      <c r="BA15" s="61"/>
      <c r="BB15" s="61"/>
      <c r="BC15" s="61"/>
      <c r="BD15" s="61"/>
      <c r="BE15" s="61"/>
      <c r="BF15" s="61"/>
      <c r="BG15" s="61"/>
      <c r="BH15" s="61"/>
      <c r="BI15" s="61"/>
      <c r="BJ15" s="61"/>
      <c r="BK15" s="61"/>
      <c r="BL15" s="61"/>
      <c r="BM15" s="61"/>
      <c r="BN15" s="61"/>
      <c r="BO15" s="61"/>
      <c r="BP15" s="61"/>
      <c r="BQ15" s="61"/>
      <c r="BR15" s="61"/>
      <c r="BS15" s="61"/>
      <c r="BT15" s="61"/>
      <c r="BU15" s="61"/>
      <c r="BV15" s="61"/>
      <c r="BW15" s="61"/>
      <c r="BX15" s="61"/>
      <c r="BY15" s="61"/>
      <c r="BZ15" s="61"/>
      <c r="CA15" s="61"/>
      <c r="CB15" s="61"/>
      <c r="CC15" s="61"/>
      <c r="CD15" s="61"/>
      <c r="CE15" s="61"/>
      <c r="CF15" s="61"/>
      <c r="CG15" s="61"/>
      <c r="CH15" s="61"/>
      <c r="CI15" s="61"/>
      <c r="CJ15" s="61"/>
      <c r="CK15" s="61"/>
      <c r="CL15" s="61"/>
      <c r="CM15" s="61"/>
      <c r="CN15" s="61"/>
      <c r="CO15" s="61"/>
      <c r="CP15" s="61"/>
      <c r="CQ15" s="61"/>
      <c r="CR15" s="61"/>
      <c r="CS15" s="61"/>
      <c r="CT15" s="61"/>
      <c r="CU15" s="61"/>
      <c r="CV15" s="61"/>
    </row>
    <row r="16" spans="1:100" ht="20.100000000000001" customHeight="1" x14ac:dyDescent="0.25">
      <c r="A16" s="106" t="s">
        <v>47</v>
      </c>
      <c r="B16" s="107" t="s">
        <v>13</v>
      </c>
      <c r="C16" s="128" t="s">
        <v>35</v>
      </c>
      <c r="D16" s="129" t="s">
        <v>38</v>
      </c>
      <c r="E16" s="130"/>
      <c r="F16" s="131">
        <v>1079</v>
      </c>
      <c r="G16" s="133">
        <v>105.17</v>
      </c>
      <c r="H16" s="130"/>
      <c r="I16" s="131">
        <v>976</v>
      </c>
      <c r="J16" s="134">
        <v>102.52</v>
      </c>
      <c r="K16" s="135"/>
      <c r="L16" s="131">
        <v>980</v>
      </c>
      <c r="M16" s="134">
        <v>104.7</v>
      </c>
      <c r="N16" s="130"/>
      <c r="O16" s="131">
        <v>1025</v>
      </c>
      <c r="P16" s="136">
        <v>106.66</v>
      </c>
      <c r="Q16" s="130"/>
      <c r="R16" s="131">
        <v>991</v>
      </c>
      <c r="S16" s="137">
        <v>104.87</v>
      </c>
      <c r="T16" s="135"/>
      <c r="U16" s="131">
        <v>1025</v>
      </c>
      <c r="V16" s="136">
        <v>104.87</v>
      </c>
      <c r="W16" s="130"/>
      <c r="X16" s="131">
        <v>962</v>
      </c>
      <c r="Y16" s="136">
        <v>104.87</v>
      </c>
      <c r="Z16" s="130"/>
      <c r="AA16" s="131">
        <v>1013</v>
      </c>
      <c r="AB16" s="137">
        <v>104.87</v>
      </c>
      <c r="AC16" s="138">
        <f t="shared" si="0"/>
        <v>34</v>
      </c>
      <c r="AD16" s="139">
        <f t="shared" si="1"/>
        <v>-63</v>
      </c>
      <c r="AE16" s="140">
        <f t="shared" si="2"/>
        <v>51</v>
      </c>
      <c r="AF16" s="184"/>
      <c r="AG16" s="88">
        <f>V16-S16</f>
        <v>0</v>
      </c>
      <c r="AH16" s="89">
        <f>Y16-V16</f>
        <v>0</v>
      </c>
      <c r="AI16" s="90">
        <f>AB16-Y16</f>
        <v>0</v>
      </c>
      <c r="AJ16" s="61"/>
      <c r="AK16" s="61"/>
      <c r="AL16" s="61"/>
      <c r="AM16" s="61"/>
      <c r="AN16" s="61"/>
      <c r="AO16" s="61"/>
      <c r="AP16" s="61"/>
      <c r="AQ16" s="61"/>
      <c r="AR16" s="61"/>
      <c r="AS16" s="61"/>
      <c r="AT16" s="61"/>
      <c r="AU16" s="61"/>
      <c r="AV16" s="61"/>
      <c r="AW16" s="61"/>
      <c r="AX16" s="61"/>
      <c r="AY16" s="61"/>
      <c r="AZ16" s="61"/>
      <c r="BA16" s="61"/>
      <c r="BB16" s="61"/>
      <c r="BC16" s="61"/>
      <c r="BD16" s="61"/>
      <c r="BE16" s="61"/>
      <c r="BF16" s="61"/>
      <c r="BG16" s="61"/>
      <c r="BH16" s="61"/>
      <c r="BI16" s="61"/>
      <c r="BJ16" s="61"/>
      <c r="BK16" s="61"/>
      <c r="BL16" s="61"/>
      <c r="BM16" s="61"/>
      <c r="BN16" s="61"/>
      <c r="BO16" s="61"/>
      <c r="BP16" s="61"/>
      <c r="BQ16" s="61"/>
      <c r="BR16" s="61"/>
      <c r="BS16" s="61"/>
      <c r="BT16" s="61"/>
      <c r="BU16" s="61"/>
      <c r="BV16" s="61"/>
      <c r="BW16" s="61"/>
      <c r="BX16" s="61"/>
      <c r="BY16" s="61"/>
      <c r="BZ16" s="61"/>
      <c r="CA16" s="61"/>
      <c r="CB16" s="61"/>
      <c r="CC16" s="61"/>
      <c r="CD16" s="61"/>
      <c r="CE16" s="61"/>
      <c r="CF16" s="61"/>
      <c r="CG16" s="61"/>
      <c r="CH16" s="61"/>
      <c r="CI16" s="61"/>
      <c r="CJ16" s="61"/>
      <c r="CK16" s="61"/>
      <c r="CL16" s="61"/>
      <c r="CM16" s="61"/>
      <c r="CN16" s="61"/>
      <c r="CO16" s="61"/>
      <c r="CP16" s="61"/>
      <c r="CQ16" s="61"/>
      <c r="CR16" s="61"/>
      <c r="CS16" s="61"/>
      <c r="CT16" s="61"/>
      <c r="CU16" s="61"/>
      <c r="CV16" s="61"/>
    </row>
    <row r="17" spans="1:100" ht="20.100000000000001" customHeight="1" x14ac:dyDescent="0.25">
      <c r="A17" s="106"/>
      <c r="B17" s="107"/>
      <c r="C17" s="141" t="s">
        <v>25</v>
      </c>
      <c r="D17" s="142"/>
      <c r="E17" s="144"/>
      <c r="F17" s="145">
        <f>SUM(F12:F16)</f>
        <v>4672</v>
      </c>
      <c r="G17" s="146"/>
      <c r="H17" s="144"/>
      <c r="I17" s="145">
        <f>SUM(I12:I16)</f>
        <v>4541</v>
      </c>
      <c r="J17" s="146"/>
      <c r="K17" s="147"/>
      <c r="L17" s="145">
        <f>SUM(L12:L16)</f>
        <v>4559</v>
      </c>
      <c r="M17" s="146"/>
      <c r="N17" s="144"/>
      <c r="O17" s="145">
        <f>SUM(O12:O16)</f>
        <v>4586</v>
      </c>
      <c r="P17" s="148"/>
      <c r="Q17" s="144"/>
      <c r="R17" s="145">
        <f>SUM(R12:R16)</f>
        <v>4543</v>
      </c>
      <c r="S17" s="149"/>
      <c r="T17" s="147"/>
      <c r="U17" s="145">
        <f>SUM(U12:U16)</f>
        <v>4547</v>
      </c>
      <c r="V17" s="148"/>
      <c r="W17" s="144"/>
      <c r="X17" s="145">
        <f>SUM(X12:X16)</f>
        <v>4555</v>
      </c>
      <c r="Y17" s="148"/>
      <c r="Z17" s="144"/>
      <c r="AA17" s="145">
        <f>SUM(AA12:AA16)</f>
        <v>4603</v>
      </c>
      <c r="AB17" s="149"/>
      <c r="AC17" s="150">
        <f t="shared" si="0"/>
        <v>4</v>
      </c>
      <c r="AD17" s="151">
        <f t="shared" si="1"/>
        <v>8</v>
      </c>
      <c r="AE17" s="152">
        <f t="shared" si="2"/>
        <v>48</v>
      </c>
      <c r="AF17" s="81"/>
      <c r="AG17" s="91"/>
      <c r="AH17" s="91"/>
      <c r="AI17" s="91"/>
      <c r="AJ17" s="61"/>
      <c r="AK17" s="61"/>
      <c r="AL17" s="61"/>
      <c r="AM17" s="61"/>
      <c r="AN17" s="61"/>
      <c r="AO17" s="61"/>
      <c r="AP17" s="61"/>
      <c r="AQ17" s="61"/>
      <c r="AR17" s="61"/>
      <c r="AS17" s="61"/>
      <c r="AT17" s="61"/>
      <c r="AU17" s="61"/>
      <c r="AV17" s="61"/>
      <c r="AW17" s="61"/>
      <c r="AX17" s="61"/>
      <c r="AY17" s="61"/>
      <c r="AZ17" s="61"/>
      <c r="BA17" s="61"/>
      <c r="BB17" s="61"/>
      <c r="BC17" s="61"/>
      <c r="BD17" s="61"/>
      <c r="BE17" s="61"/>
      <c r="BF17" s="61"/>
      <c r="BG17" s="61"/>
      <c r="BH17" s="61"/>
      <c r="BI17" s="61"/>
      <c r="BJ17" s="61"/>
      <c r="BK17" s="61"/>
      <c r="BL17" s="61"/>
      <c r="BM17" s="61"/>
      <c r="BN17" s="61"/>
      <c r="BO17" s="61"/>
      <c r="BP17" s="61"/>
      <c r="BQ17" s="61"/>
      <c r="BR17" s="61"/>
      <c r="BS17" s="61"/>
      <c r="BT17" s="61"/>
      <c r="BU17" s="61"/>
      <c r="BV17" s="61"/>
      <c r="BW17" s="61"/>
      <c r="BX17" s="61"/>
      <c r="BY17" s="61"/>
      <c r="BZ17" s="61"/>
      <c r="CA17" s="61"/>
      <c r="CB17" s="61"/>
      <c r="CC17" s="61"/>
      <c r="CD17" s="61"/>
      <c r="CE17" s="61"/>
      <c r="CF17" s="61"/>
      <c r="CG17" s="61"/>
      <c r="CH17" s="61"/>
      <c r="CI17" s="61"/>
      <c r="CJ17" s="61"/>
      <c r="CK17" s="61"/>
      <c r="CL17" s="61"/>
      <c r="CM17" s="61"/>
      <c r="CN17" s="61"/>
      <c r="CO17" s="61"/>
      <c r="CP17" s="61"/>
      <c r="CQ17" s="61"/>
      <c r="CR17" s="61"/>
      <c r="CS17" s="61"/>
      <c r="CT17" s="61"/>
      <c r="CU17" s="61"/>
      <c r="CV17" s="61"/>
    </row>
    <row r="18" spans="1:100" ht="27" customHeight="1" x14ac:dyDescent="0.25">
      <c r="A18" s="153" t="s">
        <v>47</v>
      </c>
      <c r="B18" s="155" t="s">
        <v>14</v>
      </c>
      <c r="C18" s="156" t="s">
        <v>30</v>
      </c>
      <c r="D18" s="157" t="s">
        <v>38</v>
      </c>
      <c r="E18" s="158"/>
      <c r="F18" s="159">
        <v>14</v>
      </c>
      <c r="G18" s="160">
        <v>-39.130000000000003</v>
      </c>
      <c r="H18" s="158"/>
      <c r="I18" s="159">
        <v>15</v>
      </c>
      <c r="J18" s="161">
        <v>7.14</v>
      </c>
      <c r="K18" s="162"/>
      <c r="L18" s="159">
        <v>16</v>
      </c>
      <c r="M18" s="161">
        <v>6.67</v>
      </c>
      <c r="N18" s="158"/>
      <c r="O18" s="159">
        <v>22</v>
      </c>
      <c r="P18" s="161">
        <v>37.5</v>
      </c>
      <c r="Q18" s="158"/>
      <c r="R18" s="159">
        <v>19</v>
      </c>
      <c r="S18" s="163">
        <v>-13.64</v>
      </c>
      <c r="T18" s="162"/>
      <c r="U18" s="159">
        <v>16</v>
      </c>
      <c r="V18" s="161">
        <v>-13.64</v>
      </c>
      <c r="W18" s="158"/>
      <c r="X18" s="159">
        <v>14</v>
      </c>
      <c r="Y18" s="161">
        <v>-13.64</v>
      </c>
      <c r="Z18" s="158"/>
      <c r="AA18" s="159">
        <v>12</v>
      </c>
      <c r="AB18" s="163">
        <v>-13.64</v>
      </c>
      <c r="AC18" s="164">
        <f t="shared" si="0"/>
        <v>-3</v>
      </c>
      <c r="AD18" s="166">
        <f t="shared" si="1"/>
        <v>-2</v>
      </c>
      <c r="AE18" s="167">
        <f t="shared" si="2"/>
        <v>-2</v>
      </c>
      <c r="AF18" s="168" t="s">
        <v>21</v>
      </c>
      <c r="AG18" s="95">
        <f>V18-S18</f>
        <v>0</v>
      </c>
      <c r="AH18" s="96">
        <f>Y18-V18</f>
        <v>0</v>
      </c>
      <c r="AI18" s="97">
        <f>AB18-Y18</f>
        <v>0</v>
      </c>
      <c r="AJ18" s="61"/>
      <c r="AK18" s="61"/>
      <c r="AL18" s="61"/>
      <c r="AM18" s="61"/>
      <c r="AN18" s="61"/>
      <c r="AO18" s="61"/>
      <c r="AP18" s="61"/>
      <c r="AQ18" s="61"/>
      <c r="AR18" s="61"/>
      <c r="AS18" s="61"/>
      <c r="AT18" s="61"/>
      <c r="AU18" s="61"/>
      <c r="AV18" s="61"/>
      <c r="AW18" s="61"/>
      <c r="AX18" s="61"/>
      <c r="AY18" s="61"/>
      <c r="AZ18" s="61"/>
      <c r="BA18" s="61"/>
      <c r="BB18" s="61"/>
      <c r="BC18" s="61"/>
      <c r="BD18" s="61"/>
      <c r="BE18" s="61"/>
      <c r="BF18" s="61"/>
      <c r="BG18" s="61"/>
      <c r="BH18" s="61"/>
      <c r="BI18" s="61"/>
      <c r="BJ18" s="61"/>
      <c r="BK18" s="61"/>
      <c r="BL18" s="61"/>
      <c r="BM18" s="61"/>
      <c r="BN18" s="61"/>
      <c r="BO18" s="61"/>
      <c r="BP18" s="61"/>
      <c r="BQ18" s="61"/>
      <c r="BR18" s="61"/>
      <c r="BS18" s="61"/>
      <c r="BT18" s="61"/>
      <c r="BU18" s="61"/>
      <c r="BV18" s="61"/>
      <c r="BW18" s="61"/>
      <c r="BX18" s="61"/>
      <c r="BY18" s="61"/>
      <c r="BZ18" s="61"/>
      <c r="CA18" s="61"/>
      <c r="CB18" s="61"/>
      <c r="CC18" s="61"/>
      <c r="CD18" s="61"/>
      <c r="CE18" s="61"/>
      <c r="CF18" s="61"/>
      <c r="CG18" s="61"/>
      <c r="CH18" s="61"/>
      <c r="CI18" s="61"/>
      <c r="CJ18" s="61"/>
      <c r="CK18" s="61"/>
      <c r="CL18" s="61"/>
      <c r="CM18" s="61"/>
      <c r="CN18" s="61"/>
      <c r="CO18" s="61"/>
      <c r="CP18" s="61"/>
      <c r="CQ18" s="61"/>
      <c r="CR18" s="61"/>
      <c r="CS18" s="61"/>
      <c r="CT18" s="61"/>
      <c r="CU18" s="61"/>
      <c r="CV18" s="61"/>
    </row>
    <row r="19" spans="1:100" ht="20.100000000000001" customHeight="1" x14ac:dyDescent="0.25">
      <c r="C19" s="69" t="s">
        <v>29</v>
      </c>
      <c r="D19" s="70"/>
      <c r="E19" s="72"/>
      <c r="F19" s="73">
        <f>F11+F17+F18</f>
        <v>7015</v>
      </c>
      <c r="G19" s="74"/>
      <c r="H19" s="72"/>
      <c r="I19" s="73">
        <f>I11+I17+I18</f>
        <v>6855</v>
      </c>
      <c r="J19" s="74"/>
      <c r="K19" s="75"/>
      <c r="L19" s="73">
        <f>L11+L17+L18</f>
        <v>6931</v>
      </c>
      <c r="M19" s="76"/>
      <c r="N19" s="72"/>
      <c r="O19" s="73">
        <f>O11+O17+O18</f>
        <v>6962</v>
      </c>
      <c r="P19" s="76"/>
      <c r="Q19" s="72"/>
      <c r="R19" s="73">
        <f>R11+R17+R18</f>
        <v>6950</v>
      </c>
      <c r="S19" s="77"/>
      <c r="T19" s="75"/>
      <c r="U19" s="73">
        <f>U11+U17+U18</f>
        <v>6936</v>
      </c>
      <c r="V19" s="76"/>
      <c r="W19" s="72"/>
      <c r="X19" s="73">
        <f>X11+X17+X18</f>
        <v>6815</v>
      </c>
      <c r="Y19" s="76"/>
      <c r="Z19" s="72"/>
      <c r="AA19" s="73">
        <f>AA11+AA17+AA18</f>
        <v>6720</v>
      </c>
      <c r="AB19" s="77"/>
      <c r="AC19" s="78">
        <f t="shared" si="0"/>
        <v>-14</v>
      </c>
      <c r="AD19" s="79">
        <f t="shared" si="1"/>
        <v>-121</v>
      </c>
      <c r="AE19" s="80">
        <f t="shared" si="2"/>
        <v>-95</v>
      </c>
      <c r="AF19" s="81"/>
      <c r="AH19" s="83"/>
    </row>
    <row r="20" spans="1:100" ht="15.75" customHeight="1" x14ac:dyDescent="0.25"/>
    <row r="21" spans="1:100" ht="15" customHeight="1" x14ac:dyDescent="0.25">
      <c r="A21" s="84"/>
      <c r="B21" s="84"/>
      <c r="C21" s="84" t="s">
        <v>50</v>
      </c>
      <c r="D21" s="84"/>
      <c r="E21" s="84"/>
      <c r="F21" s="84"/>
      <c r="G21" s="84"/>
      <c r="H21" s="84"/>
      <c r="I21" s="84"/>
      <c r="J21" s="84"/>
      <c r="K21" s="84"/>
      <c r="L21" s="84"/>
      <c r="M21" s="84"/>
      <c r="N21" s="84"/>
      <c r="O21" s="84"/>
      <c r="P21" s="84"/>
      <c r="Q21" s="84"/>
      <c r="R21" s="84"/>
      <c r="S21" s="84"/>
      <c r="T21" s="84"/>
      <c r="U21" s="84"/>
      <c r="V21" s="84"/>
      <c r="W21" s="84"/>
      <c r="X21" s="84"/>
      <c r="Y21" s="84"/>
      <c r="Z21" s="84"/>
      <c r="AA21" s="84"/>
      <c r="AB21" s="84"/>
    </row>
    <row r="22" spans="1:100" ht="15" customHeight="1" x14ac:dyDescent="0.25">
      <c r="A22" s="84"/>
      <c r="B22" s="84"/>
      <c r="C22" s="84" t="s">
        <v>97</v>
      </c>
      <c r="D22" s="84"/>
      <c r="E22" s="84"/>
      <c r="F22" s="84"/>
      <c r="G22" s="84"/>
      <c r="H22" s="84"/>
      <c r="I22" s="84">
        <v>-30</v>
      </c>
      <c r="J22" s="84"/>
      <c r="K22" s="84"/>
      <c r="L22" s="84">
        <v>57</v>
      </c>
      <c r="M22" s="84"/>
      <c r="N22" s="84"/>
      <c r="O22" s="84">
        <v>-2</v>
      </c>
      <c r="P22" s="84"/>
      <c r="Q22" s="84"/>
      <c r="R22" s="84">
        <v>34</v>
      </c>
      <c r="S22" s="84"/>
      <c r="T22" s="84"/>
      <c r="U22" s="84">
        <v>-15</v>
      </c>
      <c r="V22" s="84"/>
      <c r="W22" s="84"/>
      <c r="X22" s="84">
        <v>-127</v>
      </c>
      <c r="Y22" s="84"/>
      <c r="Z22" s="84"/>
      <c r="AA22" s="84">
        <v>-141</v>
      </c>
      <c r="AB22" s="84"/>
    </row>
    <row r="23" spans="1:100" ht="15" customHeight="1" x14ac:dyDescent="0.25">
      <c r="A23" s="84"/>
      <c r="B23" s="84"/>
      <c r="C23" s="84" t="s">
        <v>98</v>
      </c>
      <c r="D23" s="84"/>
      <c r="E23" s="84"/>
      <c r="F23" s="84"/>
      <c r="G23" s="84"/>
      <c r="H23" s="84"/>
      <c r="I23" s="84">
        <v>-131</v>
      </c>
      <c r="J23" s="84"/>
      <c r="K23" s="84"/>
      <c r="L23" s="84">
        <v>18</v>
      </c>
      <c r="M23" s="84"/>
      <c r="N23" s="84"/>
      <c r="O23" s="84">
        <v>27</v>
      </c>
      <c r="P23" s="84"/>
      <c r="Q23" s="84"/>
      <c r="R23" s="84">
        <v>-43</v>
      </c>
      <c r="S23" s="84"/>
      <c r="T23" s="84"/>
      <c r="U23" s="84">
        <v>4</v>
      </c>
      <c r="V23" s="84"/>
      <c r="W23" s="84"/>
      <c r="X23" s="84">
        <v>8</v>
      </c>
      <c r="Y23" s="84"/>
      <c r="Z23" s="84"/>
      <c r="AA23" s="84">
        <v>48</v>
      </c>
      <c r="AB23" s="84"/>
    </row>
    <row r="24" spans="1:100" ht="15" customHeight="1" x14ac:dyDescent="0.25">
      <c r="C24" s="61" t="s">
        <v>99</v>
      </c>
      <c r="I24" s="61">
        <v>1</v>
      </c>
      <c r="L24" s="61">
        <v>1</v>
      </c>
      <c r="O24" s="61">
        <v>6</v>
      </c>
      <c r="R24" s="61">
        <v>-3</v>
      </c>
      <c r="U24" s="61">
        <v>-3</v>
      </c>
      <c r="X24" s="61">
        <v>-2</v>
      </c>
      <c r="AA24" s="61">
        <v>-2</v>
      </c>
      <c r="AH24" s="84"/>
    </row>
    <row r="25" spans="1:100" ht="15" customHeight="1" x14ac:dyDescent="0.25">
      <c r="A25" s="84"/>
      <c r="B25" s="84"/>
      <c r="C25" s="84" t="s">
        <v>100</v>
      </c>
      <c r="D25" s="84"/>
      <c r="E25" s="84"/>
      <c r="F25" s="84"/>
      <c r="G25" s="84"/>
      <c r="H25" s="84"/>
      <c r="I25" s="84">
        <v>-160</v>
      </c>
      <c r="J25" s="84"/>
      <c r="K25" s="84"/>
      <c r="L25" s="84">
        <v>76</v>
      </c>
      <c r="M25" s="84"/>
      <c r="N25" s="84"/>
      <c r="O25" s="84">
        <v>31</v>
      </c>
      <c r="P25" s="84"/>
      <c r="Q25" s="84"/>
      <c r="R25" s="84">
        <v>-12</v>
      </c>
      <c r="S25" s="84"/>
      <c r="T25" s="84"/>
      <c r="U25" s="84">
        <v>-14</v>
      </c>
      <c r="V25" s="84"/>
      <c r="W25" s="84"/>
      <c r="X25" s="84">
        <v>-121</v>
      </c>
      <c r="Y25" s="84"/>
      <c r="Z25" s="84"/>
      <c r="AA25" s="84">
        <v>-95</v>
      </c>
      <c r="AB25" s="84"/>
    </row>
  </sheetData>
  <mergeCells count="9">
    <mergeCell ref="AC5:AC6"/>
    <mergeCell ref="AD5:AD6"/>
    <mergeCell ref="AE5:AE6"/>
    <mergeCell ref="AG5:AG6"/>
    <mergeCell ref="AH5:AH6"/>
    <mergeCell ref="AI5:AI6"/>
    <mergeCell ref="AF7:AF8"/>
    <mergeCell ref="AF9:AF10"/>
    <mergeCell ref="AF12:AF16"/>
  </mergeCells>
  <pageMargins left="0.7" right="0.7" top="0.75" bottom="0.75" header="0.3" footer="0.3"/>
  <pageSetup paperSize="9" orientation="portrait" horizontalDpi="300" verticalDpi="30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CV25"/>
  <sheetViews>
    <sheetView topLeftCell="B1" zoomScaleNormal="100" workbookViewId="0">
      <pane xSplit="3" ySplit="6" topLeftCell="E7" activePane="bottomRight" state="frozen"/>
      <selection activeCell="C4" sqref="C4"/>
      <selection pane="topRight" activeCell="C4" sqref="C4"/>
      <selection pane="bottomLeft" activeCell="C4" sqref="C4"/>
      <selection pane="bottomRight" activeCell="C4" sqref="C4"/>
    </sheetView>
  </sheetViews>
  <sheetFormatPr baseColWidth="10" defaultRowHeight="15" x14ac:dyDescent="0.25"/>
  <cols>
    <col min="1" max="1" width="6.140625" hidden="1" customWidth="1"/>
    <col min="2" max="2" width="21.28515625" hidden="1" customWidth="1"/>
    <col min="3" max="3" width="15.140625" customWidth="1"/>
    <col min="4" max="4" width="14.7109375" hidden="1" customWidth="1"/>
    <col min="5" max="5" width="6.7109375" customWidth="1"/>
    <col min="6" max="6" width="8.7109375" customWidth="1"/>
    <col min="7" max="8" width="6.7109375" customWidth="1"/>
    <col min="9" max="9" width="8.7109375" customWidth="1"/>
    <col min="10" max="11" width="6.7109375" customWidth="1"/>
    <col min="12" max="12" width="8.7109375" customWidth="1"/>
    <col min="13" max="14" width="6.7109375" customWidth="1"/>
    <col min="15" max="15" width="8.7109375" customWidth="1"/>
    <col min="16" max="17" width="6.7109375" customWidth="1"/>
    <col min="18" max="18" width="8.7109375" customWidth="1"/>
    <col min="19" max="20" width="6.7109375" customWidth="1"/>
    <col min="21" max="21" width="8.7109375" customWidth="1"/>
    <col min="22" max="23" width="6.7109375" customWidth="1"/>
    <col min="24" max="24" width="8.7109375" customWidth="1"/>
    <col min="25" max="26" width="6.7109375" customWidth="1"/>
    <col min="27" max="27" width="8.7109375" customWidth="1"/>
    <col min="28" max="28" width="6.7109375" customWidth="1"/>
    <col min="29" max="31" width="11.7109375" customWidth="1"/>
    <col min="32" max="32" width="9.7109375" customWidth="1"/>
    <col min="33" max="35" width="7.7109375" customWidth="1"/>
  </cols>
  <sheetData>
    <row r="1" spans="1:100" ht="15.75" customHeight="1" x14ac:dyDescent="0.25">
      <c r="C1" s="50" t="str">
        <f>CONCATENATE("PREVISIONS des années scolaires ",$U$5," à ",$AA$5," du PREMIER DEGRE réalisées en octobre")</f>
        <v>PREVISIONS des années scolaires 2025-2026 à 2027-2028 du PREMIER DEGRE réalisées en octobre</v>
      </c>
    </row>
    <row r="3" spans="1:100" ht="15.75" customHeight="1" x14ac:dyDescent="0.25">
      <c r="C3" s="50" t="s">
        <v>41</v>
      </c>
      <c r="T3" s="51"/>
      <c r="U3" s="51"/>
      <c r="AC3" s="51"/>
    </row>
    <row r="4" spans="1:100" ht="16.5" customHeight="1" x14ac:dyDescent="0.25">
      <c r="C4" s="50" t="s">
        <v>18</v>
      </c>
      <c r="E4" s="170" t="s">
        <v>49</v>
      </c>
    </row>
    <row r="5" spans="1:100" ht="20.100000000000001" customHeight="1" x14ac:dyDescent="0.25">
      <c r="A5" s="52"/>
      <c r="B5" s="53"/>
      <c r="C5" s="53"/>
      <c r="D5" s="53"/>
      <c r="E5" s="54"/>
      <c r="F5" s="55" t="s">
        <v>86</v>
      </c>
      <c r="G5" s="56"/>
      <c r="H5" s="54"/>
      <c r="I5" s="55" t="s">
        <v>87</v>
      </c>
      <c r="J5" s="56"/>
      <c r="K5" s="55"/>
      <c r="L5" s="55" t="s">
        <v>88</v>
      </c>
      <c r="M5" s="55"/>
      <c r="N5" s="54"/>
      <c r="O5" s="55" t="s">
        <v>89</v>
      </c>
      <c r="P5" s="55"/>
      <c r="Q5" s="54"/>
      <c r="R5" s="55" t="s">
        <v>90</v>
      </c>
      <c r="S5" s="57"/>
      <c r="T5" s="58"/>
      <c r="U5" s="55" t="s">
        <v>91</v>
      </c>
      <c r="V5" s="55"/>
      <c r="W5" s="54"/>
      <c r="X5" s="55" t="s">
        <v>92</v>
      </c>
      <c r="Y5" s="55"/>
      <c r="Z5" s="54"/>
      <c r="AA5" s="55" t="s">
        <v>93</v>
      </c>
      <c r="AB5" s="57"/>
      <c r="AC5" s="185" t="s">
        <v>94</v>
      </c>
      <c r="AD5" s="187" t="s">
        <v>95</v>
      </c>
      <c r="AE5" s="189" t="s">
        <v>96</v>
      </c>
      <c r="AF5" s="59"/>
      <c r="AG5" s="191" t="s">
        <v>22</v>
      </c>
      <c r="AH5" s="178" t="s">
        <v>23</v>
      </c>
      <c r="AI5" s="180" t="s">
        <v>24</v>
      </c>
    </row>
    <row r="6" spans="1:100" ht="20.100000000000001" customHeight="1" x14ac:dyDescent="0.25">
      <c r="A6" s="62" t="s">
        <v>0</v>
      </c>
      <c r="B6" s="62" t="s">
        <v>1</v>
      </c>
      <c r="C6" s="63" t="s">
        <v>2</v>
      </c>
      <c r="D6" s="64" t="s">
        <v>3</v>
      </c>
      <c r="E6" s="65" t="s">
        <v>17</v>
      </c>
      <c r="F6" s="65" t="s">
        <v>15</v>
      </c>
      <c r="G6" s="65" t="s">
        <v>16</v>
      </c>
      <c r="H6" s="65" t="s">
        <v>17</v>
      </c>
      <c r="I6" s="65" t="s">
        <v>15</v>
      </c>
      <c r="J6" s="65" t="s">
        <v>16</v>
      </c>
      <c r="K6" s="66" t="s">
        <v>17</v>
      </c>
      <c r="L6" s="65" t="s">
        <v>15</v>
      </c>
      <c r="M6" s="67" t="s">
        <v>16</v>
      </c>
      <c r="N6" s="65" t="s">
        <v>17</v>
      </c>
      <c r="O6" s="65" t="s">
        <v>15</v>
      </c>
      <c r="P6" s="67" t="s">
        <v>16</v>
      </c>
      <c r="Q6" s="65" t="s">
        <v>17</v>
      </c>
      <c r="R6" s="65" t="s">
        <v>15</v>
      </c>
      <c r="S6" s="68" t="s">
        <v>16</v>
      </c>
      <c r="T6" s="66" t="s">
        <v>17</v>
      </c>
      <c r="U6" s="65" t="s">
        <v>15</v>
      </c>
      <c r="V6" s="67" t="s">
        <v>16</v>
      </c>
      <c r="W6" s="65" t="s">
        <v>17</v>
      </c>
      <c r="X6" s="65" t="s">
        <v>15</v>
      </c>
      <c r="Y6" s="67" t="s">
        <v>16</v>
      </c>
      <c r="Z6" s="65" t="s">
        <v>17</v>
      </c>
      <c r="AA6" s="65" t="s">
        <v>15</v>
      </c>
      <c r="AB6" s="68" t="s">
        <v>16</v>
      </c>
      <c r="AC6" s="186"/>
      <c r="AD6" s="188"/>
      <c r="AE6" s="190"/>
      <c r="AF6" s="110"/>
      <c r="AG6" s="192"/>
      <c r="AH6" s="179"/>
      <c r="AI6" s="181"/>
    </row>
    <row r="7" spans="1:100" ht="20.100000000000001" customHeight="1" x14ac:dyDescent="0.25">
      <c r="A7" s="121" t="s">
        <v>39</v>
      </c>
      <c r="B7" s="132" t="s">
        <v>4</v>
      </c>
      <c r="C7" s="143" t="s">
        <v>26</v>
      </c>
      <c r="D7" s="154" t="s">
        <v>38</v>
      </c>
      <c r="E7" s="165">
        <v>12922</v>
      </c>
      <c r="F7" s="169">
        <v>520</v>
      </c>
      <c r="G7" s="46">
        <v>4.0199999999999996</v>
      </c>
      <c r="H7" s="165">
        <v>12603</v>
      </c>
      <c r="I7" s="169">
        <v>575</v>
      </c>
      <c r="J7" s="46">
        <v>4.5599999999999996</v>
      </c>
      <c r="K7" s="47">
        <v>12142</v>
      </c>
      <c r="L7" s="169">
        <v>570</v>
      </c>
      <c r="M7" s="46">
        <v>4.6900000000000004</v>
      </c>
      <c r="N7" s="165">
        <v>12515</v>
      </c>
      <c r="O7" s="169">
        <v>562</v>
      </c>
      <c r="P7" s="46">
        <v>4.49</v>
      </c>
      <c r="Q7" s="165">
        <v>11892</v>
      </c>
      <c r="R7" s="169">
        <v>531</v>
      </c>
      <c r="S7" s="48">
        <v>4.47</v>
      </c>
      <c r="T7" s="47">
        <v>10989</v>
      </c>
      <c r="U7" s="169">
        <v>500</v>
      </c>
      <c r="V7" s="46">
        <v>4.55</v>
      </c>
      <c r="W7" s="165">
        <v>10310</v>
      </c>
      <c r="X7" s="169">
        <v>470</v>
      </c>
      <c r="Y7" s="46">
        <v>4.5599999999999996</v>
      </c>
      <c r="Z7" s="165">
        <v>10294</v>
      </c>
      <c r="AA7" s="169">
        <v>468</v>
      </c>
      <c r="AB7" s="48">
        <v>4.55</v>
      </c>
      <c r="AC7" s="49">
        <f>U7-R7</f>
        <v>-31</v>
      </c>
      <c r="AD7" s="60">
        <f>X7-U7</f>
        <v>-30</v>
      </c>
      <c r="AE7" s="71">
        <f>AA7-X7</f>
        <v>-2</v>
      </c>
      <c r="AF7" s="182" t="s">
        <v>19</v>
      </c>
      <c r="AG7" s="85">
        <f>V7-S7</f>
        <v>8.0000000000000071E-2</v>
      </c>
      <c r="AH7" s="86">
        <f>Y7-V7</f>
        <v>9.9999999999997868E-3</v>
      </c>
      <c r="AI7" s="87">
        <f>AB7-Y7</f>
        <v>-9.9999999999997868E-3</v>
      </c>
      <c r="AJ7" s="61"/>
      <c r="AK7" s="61"/>
      <c r="AL7" s="61"/>
      <c r="AM7" s="61"/>
      <c r="AN7" s="61"/>
      <c r="AO7" s="61"/>
      <c r="AP7" s="61"/>
      <c r="AQ7" s="61"/>
      <c r="AR7" s="61"/>
      <c r="AS7" s="61"/>
      <c r="AT7" s="61"/>
      <c r="AU7" s="61"/>
      <c r="AV7" s="61"/>
      <c r="AW7" s="61"/>
      <c r="AX7" s="61"/>
      <c r="AY7" s="61"/>
      <c r="AZ7" s="61"/>
      <c r="BA7" s="61"/>
      <c r="BB7" s="61"/>
      <c r="BC7" s="61"/>
      <c r="BD7" s="61"/>
      <c r="BE7" s="61"/>
      <c r="BF7" s="61"/>
      <c r="BG7" s="61"/>
      <c r="BH7" s="61"/>
      <c r="BI7" s="61"/>
      <c r="BJ7" s="61"/>
      <c r="BK7" s="61"/>
      <c r="BL7" s="61"/>
      <c r="BM7" s="61"/>
      <c r="BN7" s="61"/>
      <c r="BO7" s="61"/>
      <c r="BP7" s="61"/>
      <c r="BQ7" s="61"/>
      <c r="BR7" s="61"/>
      <c r="BS7" s="61"/>
      <c r="BT7" s="61"/>
      <c r="BU7" s="61"/>
      <c r="BV7" s="61"/>
      <c r="BW7" s="61"/>
      <c r="BX7" s="61"/>
      <c r="BY7" s="61"/>
      <c r="BZ7" s="61"/>
      <c r="CA7" s="61"/>
      <c r="CB7" s="61"/>
      <c r="CC7" s="61"/>
      <c r="CD7" s="61"/>
      <c r="CE7" s="61"/>
      <c r="CF7" s="61"/>
      <c r="CG7" s="61"/>
      <c r="CH7" s="61"/>
      <c r="CI7" s="61"/>
      <c r="CJ7" s="61"/>
      <c r="CK7" s="61"/>
      <c r="CL7" s="61"/>
      <c r="CM7" s="61"/>
      <c r="CN7" s="61"/>
      <c r="CO7" s="61"/>
      <c r="CP7" s="61"/>
      <c r="CQ7" s="61"/>
      <c r="CR7" s="61"/>
      <c r="CS7" s="61"/>
      <c r="CT7" s="61"/>
      <c r="CU7" s="61"/>
      <c r="CV7" s="61"/>
    </row>
    <row r="8" spans="1:100" ht="20.100000000000001" customHeight="1" x14ac:dyDescent="0.25">
      <c r="A8" s="121" t="s">
        <v>39</v>
      </c>
      <c r="B8" s="132" t="s">
        <v>6</v>
      </c>
      <c r="C8" s="82" t="s">
        <v>27</v>
      </c>
      <c r="D8" s="92" t="s">
        <v>38</v>
      </c>
      <c r="E8" s="98">
        <v>13550</v>
      </c>
      <c r="F8" s="99">
        <v>1719</v>
      </c>
      <c r="G8" s="100">
        <v>12.69</v>
      </c>
      <c r="H8" s="98">
        <v>13372</v>
      </c>
      <c r="I8" s="99">
        <v>1709</v>
      </c>
      <c r="J8" s="100">
        <v>12.78</v>
      </c>
      <c r="K8" s="101">
        <v>13035</v>
      </c>
      <c r="L8" s="99">
        <v>1719</v>
      </c>
      <c r="M8" s="100">
        <v>13.19</v>
      </c>
      <c r="N8" s="98">
        <v>12566</v>
      </c>
      <c r="O8" s="99">
        <v>1808</v>
      </c>
      <c r="P8" s="100">
        <v>14.39</v>
      </c>
      <c r="Q8" s="98">
        <v>12944</v>
      </c>
      <c r="R8" s="99">
        <v>1719</v>
      </c>
      <c r="S8" s="102">
        <v>13.28</v>
      </c>
      <c r="T8" s="101">
        <v>12298</v>
      </c>
      <c r="U8" s="99">
        <v>1622</v>
      </c>
      <c r="V8" s="100">
        <v>13.19</v>
      </c>
      <c r="W8" s="98">
        <v>11369</v>
      </c>
      <c r="X8" s="99">
        <v>1509</v>
      </c>
      <c r="Y8" s="100">
        <v>13.27</v>
      </c>
      <c r="Z8" s="98">
        <v>10665</v>
      </c>
      <c r="AA8" s="99">
        <v>1417</v>
      </c>
      <c r="AB8" s="102">
        <v>13.29</v>
      </c>
      <c r="AC8" s="103">
        <f t="shared" ref="AC8:AC19" si="0">U8-R8</f>
        <v>-97</v>
      </c>
      <c r="AD8" s="104">
        <f t="shared" ref="AD8:AD19" si="1">X8-U8</f>
        <v>-113</v>
      </c>
      <c r="AE8" s="105">
        <f t="shared" ref="AE8:AE19" si="2">AA8-X8</f>
        <v>-92</v>
      </c>
      <c r="AF8" s="183"/>
      <c r="AG8" s="88">
        <f>V8-S8</f>
        <v>-8.9999999999999858E-2</v>
      </c>
      <c r="AH8" s="89">
        <f>Y8-V8</f>
        <v>8.0000000000000071E-2</v>
      </c>
      <c r="AI8" s="90">
        <f>AB8-Y8</f>
        <v>1.9999999999999574E-2</v>
      </c>
      <c r="AJ8" s="61"/>
      <c r="AK8" s="61"/>
      <c r="AL8" s="61"/>
      <c r="AM8" s="61"/>
      <c r="AN8" s="61"/>
      <c r="AO8" s="61"/>
      <c r="AP8" s="61"/>
      <c r="AQ8" s="61"/>
      <c r="AR8" s="61"/>
      <c r="AS8" s="61"/>
      <c r="AT8" s="61"/>
      <c r="AU8" s="61"/>
      <c r="AV8" s="61"/>
      <c r="AW8" s="61"/>
      <c r="AX8" s="61"/>
      <c r="AY8" s="61"/>
      <c r="AZ8" s="61"/>
      <c r="BA8" s="61"/>
      <c r="BB8" s="61"/>
      <c r="BC8" s="61"/>
      <c r="BD8" s="61"/>
      <c r="BE8" s="61"/>
      <c r="BF8" s="61"/>
      <c r="BG8" s="61"/>
      <c r="BH8" s="61"/>
      <c r="BI8" s="61"/>
      <c r="BJ8" s="61"/>
      <c r="BK8" s="61"/>
      <c r="BL8" s="61"/>
      <c r="BM8" s="61"/>
      <c r="BN8" s="61"/>
      <c r="BO8" s="61"/>
      <c r="BP8" s="61"/>
      <c r="BQ8" s="61"/>
      <c r="BR8" s="61"/>
      <c r="BS8" s="61"/>
      <c r="BT8" s="61"/>
      <c r="BU8" s="61"/>
      <c r="BV8" s="61"/>
      <c r="BW8" s="61"/>
      <c r="BX8" s="61"/>
      <c r="BY8" s="61"/>
      <c r="BZ8" s="61"/>
      <c r="CA8" s="61"/>
      <c r="CB8" s="61"/>
      <c r="CC8" s="61"/>
      <c r="CD8" s="61"/>
      <c r="CE8" s="61"/>
      <c r="CF8" s="61"/>
      <c r="CG8" s="61"/>
      <c r="CH8" s="61"/>
      <c r="CI8" s="61"/>
      <c r="CJ8" s="61"/>
      <c r="CK8" s="61"/>
      <c r="CL8" s="61"/>
      <c r="CM8" s="61"/>
      <c r="CN8" s="61"/>
      <c r="CO8" s="61"/>
      <c r="CP8" s="61"/>
      <c r="CQ8" s="61"/>
      <c r="CR8" s="61"/>
      <c r="CS8" s="61"/>
      <c r="CT8" s="61"/>
      <c r="CU8" s="61"/>
      <c r="CV8" s="61"/>
    </row>
    <row r="9" spans="1:100" ht="20.100000000000001" customHeight="1" x14ac:dyDescent="0.25">
      <c r="A9" s="106" t="s">
        <v>39</v>
      </c>
      <c r="B9" s="107" t="s">
        <v>7</v>
      </c>
      <c r="C9" s="143" t="s">
        <v>28</v>
      </c>
      <c r="D9" s="108" t="s">
        <v>38</v>
      </c>
      <c r="E9" s="165"/>
      <c r="F9" s="169">
        <v>1747</v>
      </c>
      <c r="G9" s="109">
        <v>101.33</v>
      </c>
      <c r="H9" s="165"/>
      <c r="I9" s="169">
        <v>1765</v>
      </c>
      <c r="J9" s="46">
        <v>102.68</v>
      </c>
      <c r="K9" s="47"/>
      <c r="L9" s="169">
        <v>1765</v>
      </c>
      <c r="M9" s="46">
        <v>103.28</v>
      </c>
      <c r="N9" s="165"/>
      <c r="O9" s="169">
        <v>1784</v>
      </c>
      <c r="P9" s="111">
        <v>103.78</v>
      </c>
      <c r="Q9" s="165"/>
      <c r="R9" s="169">
        <v>1843</v>
      </c>
      <c r="S9" s="48">
        <v>101.94</v>
      </c>
      <c r="T9" s="47"/>
      <c r="U9" s="169">
        <v>1762</v>
      </c>
      <c r="V9" s="111">
        <v>102.5</v>
      </c>
      <c r="W9" s="165"/>
      <c r="X9" s="169">
        <v>1662</v>
      </c>
      <c r="Y9" s="111">
        <v>102.47</v>
      </c>
      <c r="Z9" s="165"/>
      <c r="AA9" s="169">
        <v>1548</v>
      </c>
      <c r="AB9" s="48">
        <v>102.58</v>
      </c>
      <c r="AC9" s="49">
        <f t="shared" si="0"/>
        <v>-81</v>
      </c>
      <c r="AD9" s="60">
        <f t="shared" si="1"/>
        <v>-100</v>
      </c>
      <c r="AE9" s="71">
        <f t="shared" si="2"/>
        <v>-114</v>
      </c>
      <c r="AF9" s="182" t="s">
        <v>20</v>
      </c>
      <c r="AG9" s="85">
        <f>V9-S9</f>
        <v>0.56000000000000227</v>
      </c>
      <c r="AH9" s="86">
        <f>Y9-V9</f>
        <v>-3.0000000000001137E-2</v>
      </c>
      <c r="AI9" s="87">
        <f>AB9-Y9</f>
        <v>0.10999999999999943</v>
      </c>
      <c r="AJ9" s="61"/>
      <c r="AK9" s="61"/>
      <c r="AL9" s="61"/>
      <c r="AM9" s="61"/>
      <c r="AN9" s="61"/>
      <c r="AO9" s="61"/>
      <c r="AP9" s="61"/>
      <c r="AQ9" s="61"/>
      <c r="AR9" s="61"/>
      <c r="AS9" s="61"/>
      <c r="AT9" s="61"/>
      <c r="AU9" s="61"/>
      <c r="AV9" s="61"/>
      <c r="AW9" s="61"/>
      <c r="AX9" s="61"/>
      <c r="AY9" s="61"/>
      <c r="AZ9" s="61"/>
      <c r="BA9" s="61"/>
      <c r="BB9" s="61"/>
      <c r="BC9" s="61"/>
      <c r="BD9" s="61"/>
      <c r="BE9" s="61"/>
      <c r="BF9" s="61"/>
      <c r="BG9" s="61"/>
      <c r="BH9" s="61"/>
      <c r="BI9" s="61"/>
      <c r="BJ9" s="61"/>
      <c r="BK9" s="61"/>
      <c r="BL9" s="61"/>
      <c r="BM9" s="61"/>
      <c r="BN9" s="61"/>
      <c r="BO9" s="61"/>
      <c r="BP9" s="61"/>
      <c r="BQ9" s="61"/>
      <c r="BR9" s="61"/>
      <c r="BS9" s="61"/>
      <c r="BT9" s="61"/>
      <c r="BU9" s="61"/>
      <c r="BV9" s="61"/>
      <c r="BW9" s="61"/>
      <c r="BX9" s="61"/>
      <c r="BY9" s="61"/>
      <c r="BZ9" s="61"/>
      <c r="CA9" s="61"/>
      <c r="CB9" s="61"/>
      <c r="CC9" s="61"/>
      <c r="CD9" s="61"/>
      <c r="CE9" s="61"/>
      <c r="CF9" s="61"/>
      <c r="CG9" s="61"/>
      <c r="CH9" s="61"/>
      <c r="CI9" s="61"/>
      <c r="CJ9" s="61"/>
      <c r="CK9" s="61"/>
      <c r="CL9" s="61"/>
      <c r="CM9" s="61"/>
      <c r="CN9" s="61"/>
      <c r="CO9" s="61"/>
      <c r="CP9" s="61"/>
      <c r="CQ9" s="61"/>
      <c r="CR9" s="61"/>
      <c r="CS9" s="61"/>
      <c r="CT9" s="61"/>
      <c r="CU9" s="61"/>
      <c r="CV9" s="61"/>
    </row>
    <row r="10" spans="1:100" ht="20.100000000000001" customHeight="1" x14ac:dyDescent="0.25">
      <c r="A10" s="106" t="s">
        <v>39</v>
      </c>
      <c r="B10" s="107" t="s">
        <v>8</v>
      </c>
      <c r="C10" s="82" t="s">
        <v>37</v>
      </c>
      <c r="D10" s="92" t="s">
        <v>38</v>
      </c>
      <c r="E10" s="98"/>
      <c r="F10" s="99">
        <v>1947</v>
      </c>
      <c r="G10" s="112">
        <v>102.47</v>
      </c>
      <c r="H10" s="98"/>
      <c r="I10" s="99">
        <v>1787</v>
      </c>
      <c r="J10" s="113">
        <v>102.29</v>
      </c>
      <c r="K10" s="101"/>
      <c r="L10" s="99">
        <v>1844</v>
      </c>
      <c r="M10" s="113">
        <v>104.48</v>
      </c>
      <c r="N10" s="98"/>
      <c r="O10" s="99">
        <v>1830</v>
      </c>
      <c r="P10" s="114">
        <v>103.68</v>
      </c>
      <c r="Q10" s="98"/>
      <c r="R10" s="99">
        <v>1864</v>
      </c>
      <c r="S10" s="115">
        <v>104.48</v>
      </c>
      <c r="T10" s="101"/>
      <c r="U10" s="99">
        <v>1914</v>
      </c>
      <c r="V10" s="114">
        <v>103.85</v>
      </c>
      <c r="W10" s="98"/>
      <c r="X10" s="99">
        <v>1829</v>
      </c>
      <c r="Y10" s="114">
        <v>103.8</v>
      </c>
      <c r="Z10" s="98"/>
      <c r="AA10" s="99">
        <v>1725</v>
      </c>
      <c r="AB10" s="115">
        <v>103.79</v>
      </c>
      <c r="AC10" s="103">
        <f t="shared" si="0"/>
        <v>50</v>
      </c>
      <c r="AD10" s="104">
        <f t="shared" si="1"/>
        <v>-85</v>
      </c>
      <c r="AE10" s="105">
        <f t="shared" si="2"/>
        <v>-104</v>
      </c>
      <c r="AF10" s="183"/>
      <c r="AG10" s="88">
        <f t="shared" ref="AG10:AG12" si="3">V10-S10</f>
        <v>-0.63000000000000966</v>
      </c>
      <c r="AH10" s="89">
        <f t="shared" ref="AH10:AH12" si="4">Y10-V10</f>
        <v>-4.9999999999997158E-2</v>
      </c>
      <c r="AI10" s="90">
        <f t="shared" ref="AI10:AI12" si="5">AB10-Y10</f>
        <v>-9.9999999999909051E-3</v>
      </c>
      <c r="AJ10" s="61"/>
      <c r="AK10" s="61"/>
      <c r="AL10" s="61"/>
      <c r="AM10" s="61"/>
      <c r="AN10" s="61"/>
      <c r="AO10" s="61"/>
      <c r="AP10" s="61"/>
      <c r="AQ10" s="61"/>
      <c r="AR10" s="61"/>
      <c r="AS10" s="61"/>
      <c r="AT10" s="61"/>
      <c r="AU10" s="61"/>
      <c r="AV10" s="61"/>
      <c r="AW10" s="61"/>
      <c r="AX10" s="61"/>
      <c r="AY10" s="61"/>
      <c r="AZ10" s="61"/>
      <c r="BA10" s="61"/>
      <c r="BB10" s="61"/>
      <c r="BC10" s="61"/>
      <c r="BD10" s="61"/>
      <c r="BE10" s="61"/>
      <c r="BF10" s="61"/>
      <c r="BG10" s="61"/>
      <c r="BH10" s="61"/>
      <c r="BI10" s="61"/>
      <c r="BJ10" s="61"/>
      <c r="BK10" s="61"/>
      <c r="BL10" s="61"/>
      <c r="BM10" s="61"/>
      <c r="BN10" s="61"/>
      <c r="BO10" s="61"/>
      <c r="BP10" s="61"/>
      <c r="BQ10" s="61"/>
      <c r="BR10" s="61"/>
      <c r="BS10" s="61"/>
      <c r="BT10" s="61"/>
      <c r="BU10" s="61"/>
      <c r="BV10" s="61"/>
      <c r="BW10" s="61"/>
      <c r="BX10" s="61"/>
      <c r="BY10" s="61"/>
      <c r="BZ10" s="61"/>
      <c r="CA10" s="61"/>
      <c r="CB10" s="61"/>
      <c r="CC10" s="61"/>
      <c r="CD10" s="61"/>
      <c r="CE10" s="61"/>
      <c r="CF10" s="61"/>
      <c r="CG10" s="61"/>
      <c r="CH10" s="61"/>
      <c r="CI10" s="61"/>
      <c r="CJ10" s="61"/>
      <c r="CK10" s="61"/>
      <c r="CL10" s="61"/>
      <c r="CM10" s="61"/>
      <c r="CN10" s="61"/>
      <c r="CO10" s="61"/>
      <c r="CP10" s="61"/>
      <c r="CQ10" s="61"/>
      <c r="CR10" s="61"/>
      <c r="CS10" s="61"/>
      <c r="CT10" s="61"/>
      <c r="CU10" s="61"/>
      <c r="CV10" s="61"/>
    </row>
    <row r="11" spans="1:100" ht="20.100000000000001" customHeight="1" x14ac:dyDescent="0.25">
      <c r="A11" s="106"/>
      <c r="B11" s="107"/>
      <c r="C11" s="116" t="s">
        <v>31</v>
      </c>
      <c r="D11" s="117"/>
      <c r="E11" s="118"/>
      <c r="F11" s="119">
        <f>SUM(F7:F10)</f>
        <v>5933</v>
      </c>
      <c r="G11" s="120"/>
      <c r="H11" s="118"/>
      <c r="I11" s="119">
        <f>SUM(I7:I10)</f>
        <v>5836</v>
      </c>
      <c r="J11" s="120"/>
      <c r="K11" s="122"/>
      <c r="L11" s="119">
        <f>SUM(L7:L10)</f>
        <v>5898</v>
      </c>
      <c r="M11" s="120"/>
      <c r="N11" s="118"/>
      <c r="O11" s="119">
        <f>SUM(O7:O10)</f>
        <v>5984</v>
      </c>
      <c r="P11" s="123"/>
      <c r="Q11" s="118"/>
      <c r="R11" s="119">
        <f>SUM(R7:R10)</f>
        <v>5957</v>
      </c>
      <c r="S11" s="124"/>
      <c r="T11" s="122"/>
      <c r="U11" s="119">
        <f>SUM(U7:U10)</f>
        <v>5798</v>
      </c>
      <c r="V11" s="123"/>
      <c r="W11" s="118"/>
      <c r="X11" s="119">
        <f>SUM(X7:X10)</f>
        <v>5470</v>
      </c>
      <c r="Y11" s="123"/>
      <c r="Z11" s="118"/>
      <c r="AA11" s="119">
        <f>SUM(AA7:AA10)</f>
        <v>5158</v>
      </c>
      <c r="AB11" s="124"/>
      <c r="AC11" s="125">
        <f t="shared" si="0"/>
        <v>-159</v>
      </c>
      <c r="AD11" s="126">
        <f t="shared" si="1"/>
        <v>-328</v>
      </c>
      <c r="AE11" s="127">
        <f t="shared" si="2"/>
        <v>-312</v>
      </c>
      <c r="AF11" s="81"/>
      <c r="AG11" s="91"/>
      <c r="AH11" s="91"/>
      <c r="AI11" s="91"/>
      <c r="AJ11" s="61"/>
      <c r="AK11" s="61"/>
      <c r="AL11" s="61"/>
      <c r="AM11" s="61"/>
      <c r="AN11" s="61"/>
      <c r="AO11" s="61"/>
      <c r="AP11" s="61"/>
      <c r="AQ11" s="61"/>
      <c r="AR11" s="61"/>
      <c r="AS11" s="61"/>
      <c r="AT11" s="61"/>
      <c r="AU11" s="61"/>
      <c r="AV11" s="61"/>
      <c r="AW11" s="61"/>
      <c r="AX11" s="61"/>
      <c r="AY11" s="61"/>
      <c r="AZ11" s="61"/>
      <c r="BA11" s="61"/>
      <c r="BB11" s="61"/>
      <c r="BC11" s="61"/>
      <c r="BD11" s="61"/>
      <c r="BE11" s="61"/>
      <c r="BF11" s="61"/>
      <c r="BG11" s="61"/>
      <c r="BH11" s="61"/>
      <c r="BI11" s="61"/>
      <c r="BJ11" s="61"/>
      <c r="BK11" s="61"/>
      <c r="BL11" s="61"/>
      <c r="BM11" s="61"/>
      <c r="BN11" s="61"/>
      <c r="BO11" s="61"/>
      <c r="BP11" s="61"/>
      <c r="BQ11" s="61"/>
      <c r="BR11" s="61"/>
      <c r="BS11" s="61"/>
      <c r="BT11" s="61"/>
      <c r="BU11" s="61"/>
      <c r="BV11" s="61"/>
      <c r="BW11" s="61"/>
      <c r="BX11" s="61"/>
      <c r="BY11" s="61"/>
      <c r="BZ11" s="61"/>
      <c r="CA11" s="61"/>
      <c r="CB11" s="61"/>
      <c r="CC11" s="61"/>
      <c r="CD11" s="61"/>
      <c r="CE11" s="61"/>
      <c r="CF11" s="61"/>
      <c r="CG11" s="61"/>
      <c r="CH11" s="61"/>
      <c r="CI11" s="61"/>
      <c r="CJ11" s="61"/>
      <c r="CK11" s="61"/>
      <c r="CL11" s="61"/>
      <c r="CM11" s="61"/>
      <c r="CN11" s="61"/>
      <c r="CO11" s="61"/>
      <c r="CP11" s="61"/>
      <c r="CQ11" s="61"/>
      <c r="CR11" s="61"/>
      <c r="CS11" s="61"/>
      <c r="CT11" s="61"/>
      <c r="CU11" s="61"/>
      <c r="CV11" s="61"/>
    </row>
    <row r="12" spans="1:100" ht="20.100000000000001" customHeight="1" x14ac:dyDescent="0.25">
      <c r="A12" s="106" t="s">
        <v>39</v>
      </c>
      <c r="B12" s="107" t="s">
        <v>9</v>
      </c>
      <c r="C12" s="128" t="s">
        <v>36</v>
      </c>
      <c r="D12" s="129" t="s">
        <v>38</v>
      </c>
      <c r="E12" s="130"/>
      <c r="F12" s="131">
        <v>2063</v>
      </c>
      <c r="G12" s="133">
        <v>104.35</v>
      </c>
      <c r="H12" s="130"/>
      <c r="I12" s="131">
        <v>2078</v>
      </c>
      <c r="J12" s="134">
        <v>106.73</v>
      </c>
      <c r="K12" s="135"/>
      <c r="L12" s="131">
        <v>1950</v>
      </c>
      <c r="M12" s="134">
        <v>109.12</v>
      </c>
      <c r="N12" s="130"/>
      <c r="O12" s="131">
        <v>1998</v>
      </c>
      <c r="P12" s="136">
        <v>108.35</v>
      </c>
      <c r="Q12" s="130"/>
      <c r="R12" s="131">
        <v>1961</v>
      </c>
      <c r="S12" s="137">
        <v>107.16</v>
      </c>
      <c r="T12" s="135"/>
      <c r="U12" s="131">
        <v>2009</v>
      </c>
      <c r="V12" s="136">
        <v>107.78</v>
      </c>
      <c r="W12" s="130"/>
      <c r="X12" s="131">
        <v>2066</v>
      </c>
      <c r="Y12" s="136">
        <v>107.94</v>
      </c>
      <c r="Z12" s="130"/>
      <c r="AA12" s="131">
        <v>1974</v>
      </c>
      <c r="AB12" s="137">
        <v>107.93</v>
      </c>
      <c r="AC12" s="138">
        <f t="shared" si="0"/>
        <v>48</v>
      </c>
      <c r="AD12" s="139">
        <f t="shared" si="1"/>
        <v>57</v>
      </c>
      <c r="AE12" s="140">
        <f t="shared" si="2"/>
        <v>-92</v>
      </c>
      <c r="AF12" s="183" t="s">
        <v>20</v>
      </c>
      <c r="AG12" s="85">
        <f t="shared" si="3"/>
        <v>0.62000000000000455</v>
      </c>
      <c r="AH12" s="86">
        <f t="shared" si="4"/>
        <v>0.15999999999999659</v>
      </c>
      <c r="AI12" s="87">
        <f t="shared" si="5"/>
        <v>-9.9999999999909051E-3</v>
      </c>
      <c r="AJ12" s="61"/>
      <c r="AK12" s="61"/>
      <c r="AL12" s="61"/>
      <c r="AM12" s="61"/>
      <c r="AN12" s="61"/>
      <c r="AO12" s="61"/>
      <c r="AP12" s="61"/>
      <c r="AQ12" s="61"/>
      <c r="AR12" s="61"/>
      <c r="AS12" s="61"/>
      <c r="AT12" s="61"/>
      <c r="AU12" s="61"/>
      <c r="AV12" s="61"/>
      <c r="AW12" s="61"/>
      <c r="AX12" s="61"/>
      <c r="AY12" s="61"/>
      <c r="AZ12" s="61"/>
      <c r="BA12" s="61"/>
      <c r="BB12" s="61"/>
      <c r="BC12" s="61"/>
      <c r="BD12" s="61"/>
      <c r="BE12" s="61"/>
      <c r="BF12" s="61"/>
      <c r="BG12" s="61"/>
      <c r="BH12" s="61"/>
      <c r="BI12" s="61"/>
      <c r="BJ12" s="61"/>
      <c r="BK12" s="61"/>
      <c r="BL12" s="61"/>
      <c r="BM12" s="61"/>
      <c r="BN12" s="61"/>
      <c r="BO12" s="61"/>
      <c r="BP12" s="61"/>
      <c r="BQ12" s="61"/>
      <c r="BR12" s="61"/>
      <c r="BS12" s="61"/>
      <c r="BT12" s="61"/>
      <c r="BU12" s="61"/>
      <c r="BV12" s="61"/>
      <c r="BW12" s="61"/>
      <c r="BX12" s="61"/>
      <c r="BY12" s="61"/>
      <c r="BZ12" s="61"/>
      <c r="CA12" s="61"/>
      <c r="CB12" s="61"/>
      <c r="CC12" s="61"/>
      <c r="CD12" s="61"/>
      <c r="CE12" s="61"/>
      <c r="CF12" s="61"/>
      <c r="CG12" s="61"/>
      <c r="CH12" s="61"/>
      <c r="CI12" s="61"/>
      <c r="CJ12" s="61"/>
      <c r="CK12" s="61"/>
      <c r="CL12" s="61"/>
      <c r="CM12" s="61"/>
      <c r="CN12" s="61"/>
      <c r="CO12" s="61"/>
      <c r="CP12" s="61"/>
      <c r="CQ12" s="61"/>
      <c r="CR12" s="61"/>
      <c r="CS12" s="61"/>
      <c r="CT12" s="61"/>
      <c r="CU12" s="61"/>
      <c r="CV12" s="61"/>
    </row>
    <row r="13" spans="1:100" ht="20.100000000000001" customHeight="1" x14ac:dyDescent="0.25">
      <c r="A13" s="106" t="s">
        <v>39</v>
      </c>
      <c r="B13" s="107" t="s">
        <v>10</v>
      </c>
      <c r="C13" s="128" t="s">
        <v>32</v>
      </c>
      <c r="D13" s="129" t="s">
        <v>38</v>
      </c>
      <c r="E13" s="130"/>
      <c r="F13" s="131">
        <v>2181</v>
      </c>
      <c r="G13" s="133">
        <v>101.35</v>
      </c>
      <c r="H13" s="130"/>
      <c r="I13" s="131">
        <v>2084</v>
      </c>
      <c r="J13" s="134">
        <v>101.02</v>
      </c>
      <c r="K13" s="135"/>
      <c r="L13" s="131">
        <v>2112</v>
      </c>
      <c r="M13" s="134">
        <v>101.64</v>
      </c>
      <c r="N13" s="130"/>
      <c r="O13" s="131">
        <v>1962</v>
      </c>
      <c r="P13" s="136">
        <v>100.62</v>
      </c>
      <c r="Q13" s="130"/>
      <c r="R13" s="131">
        <v>2004</v>
      </c>
      <c r="S13" s="137">
        <v>100.3</v>
      </c>
      <c r="T13" s="135"/>
      <c r="U13" s="131">
        <v>1968</v>
      </c>
      <c r="V13" s="136">
        <v>100.36</v>
      </c>
      <c r="W13" s="130"/>
      <c r="X13" s="131">
        <v>2015</v>
      </c>
      <c r="Y13" s="136">
        <v>100.3</v>
      </c>
      <c r="Z13" s="130"/>
      <c r="AA13" s="131">
        <v>2073</v>
      </c>
      <c r="AB13" s="137">
        <v>100.34</v>
      </c>
      <c r="AC13" s="138">
        <f t="shared" si="0"/>
        <v>-36</v>
      </c>
      <c r="AD13" s="139">
        <f t="shared" si="1"/>
        <v>47</v>
      </c>
      <c r="AE13" s="140">
        <f t="shared" si="2"/>
        <v>58</v>
      </c>
      <c r="AF13" s="183"/>
      <c r="AG13" s="93">
        <f>V13-S13</f>
        <v>6.0000000000002274E-2</v>
      </c>
      <c r="AH13" s="91">
        <f>Y13-V13</f>
        <v>-6.0000000000002274E-2</v>
      </c>
      <c r="AI13" s="94">
        <f>AB13-Y13</f>
        <v>4.0000000000006253E-2</v>
      </c>
      <c r="AJ13" s="61"/>
      <c r="AK13" s="61"/>
      <c r="AL13" s="61"/>
      <c r="AM13" s="61"/>
      <c r="AN13" s="61"/>
      <c r="AO13" s="61"/>
      <c r="AP13" s="61"/>
      <c r="AQ13" s="61"/>
      <c r="AR13" s="61"/>
      <c r="AS13" s="61"/>
      <c r="AT13" s="61"/>
      <c r="AU13" s="61"/>
      <c r="AV13" s="61"/>
      <c r="AW13" s="61"/>
      <c r="AX13" s="61"/>
      <c r="AY13" s="61"/>
      <c r="AZ13" s="61"/>
      <c r="BA13" s="61"/>
      <c r="BB13" s="61"/>
      <c r="BC13" s="61"/>
      <c r="BD13" s="61"/>
      <c r="BE13" s="61"/>
      <c r="BF13" s="61"/>
      <c r="BG13" s="61"/>
      <c r="BH13" s="61"/>
      <c r="BI13" s="61"/>
      <c r="BJ13" s="61"/>
      <c r="BK13" s="61"/>
      <c r="BL13" s="61"/>
      <c r="BM13" s="61"/>
      <c r="BN13" s="61"/>
      <c r="BO13" s="61"/>
      <c r="BP13" s="61"/>
      <c r="BQ13" s="61"/>
      <c r="BR13" s="61"/>
      <c r="BS13" s="61"/>
      <c r="BT13" s="61"/>
      <c r="BU13" s="61"/>
      <c r="BV13" s="61"/>
      <c r="BW13" s="61"/>
      <c r="BX13" s="61"/>
      <c r="BY13" s="61"/>
      <c r="BZ13" s="61"/>
      <c r="CA13" s="61"/>
      <c r="CB13" s="61"/>
      <c r="CC13" s="61"/>
      <c r="CD13" s="61"/>
      <c r="CE13" s="61"/>
      <c r="CF13" s="61"/>
      <c r="CG13" s="61"/>
      <c r="CH13" s="61"/>
      <c r="CI13" s="61"/>
      <c r="CJ13" s="61"/>
      <c r="CK13" s="61"/>
      <c r="CL13" s="61"/>
      <c r="CM13" s="61"/>
      <c r="CN13" s="61"/>
      <c r="CO13" s="61"/>
      <c r="CP13" s="61"/>
      <c r="CQ13" s="61"/>
      <c r="CR13" s="61"/>
      <c r="CS13" s="61"/>
      <c r="CT13" s="61"/>
      <c r="CU13" s="61"/>
      <c r="CV13" s="61"/>
    </row>
    <row r="14" spans="1:100" ht="20.100000000000001" customHeight="1" x14ac:dyDescent="0.25">
      <c r="A14" s="106" t="s">
        <v>39</v>
      </c>
      <c r="B14" s="107" t="s">
        <v>11</v>
      </c>
      <c r="C14" s="128" t="s">
        <v>33</v>
      </c>
      <c r="D14" s="129" t="s">
        <v>38</v>
      </c>
      <c r="E14" s="130"/>
      <c r="F14" s="131">
        <v>2195</v>
      </c>
      <c r="G14" s="133">
        <v>103.39</v>
      </c>
      <c r="H14" s="130"/>
      <c r="I14" s="131">
        <v>2224</v>
      </c>
      <c r="J14" s="134">
        <v>101.97</v>
      </c>
      <c r="K14" s="135"/>
      <c r="L14" s="131">
        <v>2181</v>
      </c>
      <c r="M14" s="134">
        <v>104.65</v>
      </c>
      <c r="N14" s="130"/>
      <c r="O14" s="131">
        <v>2192</v>
      </c>
      <c r="P14" s="136">
        <v>103.79</v>
      </c>
      <c r="Q14" s="130"/>
      <c r="R14" s="131">
        <v>2057</v>
      </c>
      <c r="S14" s="137">
        <v>104.84</v>
      </c>
      <c r="T14" s="135"/>
      <c r="U14" s="131">
        <v>2085</v>
      </c>
      <c r="V14" s="136">
        <v>104.04</v>
      </c>
      <c r="W14" s="130"/>
      <c r="X14" s="131">
        <v>2037</v>
      </c>
      <c r="Y14" s="136">
        <v>103.51</v>
      </c>
      <c r="Z14" s="130"/>
      <c r="AA14" s="131">
        <v>2089</v>
      </c>
      <c r="AB14" s="137">
        <v>103.67</v>
      </c>
      <c r="AC14" s="138">
        <f t="shared" si="0"/>
        <v>28</v>
      </c>
      <c r="AD14" s="139">
        <f t="shared" si="1"/>
        <v>-48</v>
      </c>
      <c r="AE14" s="140">
        <f t="shared" si="2"/>
        <v>52</v>
      </c>
      <c r="AF14" s="183"/>
      <c r="AG14" s="93">
        <f>V14-S14</f>
        <v>-0.79999999999999716</v>
      </c>
      <c r="AH14" s="91">
        <f>Y14-V14</f>
        <v>-0.53000000000000114</v>
      </c>
      <c r="AI14" s="94">
        <f>AB14-Y14</f>
        <v>0.15999999999999659</v>
      </c>
      <c r="AJ14" s="61"/>
      <c r="AK14" s="61"/>
      <c r="AL14" s="61"/>
      <c r="AM14" s="61"/>
      <c r="AN14" s="61"/>
      <c r="AO14" s="61"/>
      <c r="AP14" s="61"/>
      <c r="AQ14" s="61"/>
      <c r="AR14" s="61"/>
      <c r="AS14" s="61"/>
      <c r="AT14" s="61"/>
      <c r="AU14" s="61"/>
      <c r="AV14" s="61"/>
      <c r="AW14" s="61"/>
      <c r="AX14" s="61"/>
      <c r="AY14" s="61"/>
      <c r="AZ14" s="61"/>
      <c r="BA14" s="61"/>
      <c r="BB14" s="61"/>
      <c r="BC14" s="61"/>
      <c r="BD14" s="61"/>
      <c r="BE14" s="61"/>
      <c r="BF14" s="61"/>
      <c r="BG14" s="61"/>
      <c r="BH14" s="61"/>
      <c r="BI14" s="61"/>
      <c r="BJ14" s="61"/>
      <c r="BK14" s="61"/>
      <c r="BL14" s="61"/>
      <c r="BM14" s="61"/>
      <c r="BN14" s="61"/>
      <c r="BO14" s="61"/>
      <c r="BP14" s="61"/>
      <c r="BQ14" s="61"/>
      <c r="BR14" s="61"/>
      <c r="BS14" s="61"/>
      <c r="BT14" s="61"/>
      <c r="BU14" s="61"/>
      <c r="BV14" s="61"/>
      <c r="BW14" s="61"/>
      <c r="BX14" s="61"/>
      <c r="BY14" s="61"/>
      <c r="BZ14" s="61"/>
      <c r="CA14" s="61"/>
      <c r="CB14" s="61"/>
      <c r="CC14" s="61"/>
      <c r="CD14" s="61"/>
      <c r="CE14" s="61"/>
      <c r="CF14" s="61"/>
      <c r="CG14" s="61"/>
      <c r="CH14" s="61"/>
      <c r="CI14" s="61"/>
      <c r="CJ14" s="61"/>
      <c r="CK14" s="61"/>
      <c r="CL14" s="61"/>
      <c r="CM14" s="61"/>
      <c r="CN14" s="61"/>
      <c r="CO14" s="61"/>
      <c r="CP14" s="61"/>
      <c r="CQ14" s="61"/>
      <c r="CR14" s="61"/>
      <c r="CS14" s="61"/>
      <c r="CT14" s="61"/>
      <c r="CU14" s="61"/>
      <c r="CV14" s="61"/>
    </row>
    <row r="15" spans="1:100" ht="20.100000000000001" customHeight="1" x14ac:dyDescent="0.25">
      <c r="A15" s="106" t="s">
        <v>39</v>
      </c>
      <c r="B15" s="107" t="s">
        <v>12</v>
      </c>
      <c r="C15" s="128" t="s">
        <v>34</v>
      </c>
      <c r="D15" s="129" t="s">
        <v>38</v>
      </c>
      <c r="E15" s="130"/>
      <c r="F15" s="131">
        <v>2312</v>
      </c>
      <c r="G15" s="133">
        <v>102.66</v>
      </c>
      <c r="H15" s="130"/>
      <c r="I15" s="131">
        <v>2236</v>
      </c>
      <c r="J15" s="134">
        <v>101.87</v>
      </c>
      <c r="K15" s="135"/>
      <c r="L15" s="131">
        <v>2323</v>
      </c>
      <c r="M15" s="134">
        <v>104.45</v>
      </c>
      <c r="N15" s="130"/>
      <c r="O15" s="131">
        <v>2273</v>
      </c>
      <c r="P15" s="136">
        <v>104.22</v>
      </c>
      <c r="Q15" s="130"/>
      <c r="R15" s="131">
        <v>2274</v>
      </c>
      <c r="S15" s="137">
        <v>103.74</v>
      </c>
      <c r="T15" s="135"/>
      <c r="U15" s="131">
        <v>2135</v>
      </c>
      <c r="V15" s="136">
        <v>103.79</v>
      </c>
      <c r="W15" s="130"/>
      <c r="X15" s="131">
        <v>2165</v>
      </c>
      <c r="Y15" s="136">
        <v>103.84</v>
      </c>
      <c r="Z15" s="130"/>
      <c r="AA15" s="131">
        <v>2116</v>
      </c>
      <c r="AB15" s="137">
        <v>103.88</v>
      </c>
      <c r="AC15" s="138">
        <f t="shared" si="0"/>
        <v>-139</v>
      </c>
      <c r="AD15" s="139">
        <f t="shared" si="1"/>
        <v>30</v>
      </c>
      <c r="AE15" s="140">
        <f t="shared" si="2"/>
        <v>-49</v>
      </c>
      <c r="AF15" s="183"/>
      <c r="AG15" s="93">
        <f>V15-S15</f>
        <v>5.0000000000011369E-2</v>
      </c>
      <c r="AH15" s="91">
        <f>Y15-V15</f>
        <v>4.9999999999997158E-2</v>
      </c>
      <c r="AI15" s="94">
        <f>AB15-Y15</f>
        <v>3.9999999999992042E-2</v>
      </c>
      <c r="AJ15" s="61"/>
      <c r="AK15" s="61"/>
      <c r="AL15" s="61"/>
      <c r="AM15" s="61"/>
      <c r="AN15" s="61"/>
      <c r="AO15" s="61"/>
      <c r="AP15" s="61"/>
      <c r="AQ15" s="61"/>
      <c r="AR15" s="61"/>
      <c r="AS15" s="61"/>
      <c r="AT15" s="61"/>
      <c r="AU15" s="61"/>
      <c r="AV15" s="61"/>
      <c r="AW15" s="61"/>
      <c r="AX15" s="61"/>
      <c r="AY15" s="61"/>
      <c r="AZ15" s="61"/>
      <c r="BA15" s="61"/>
      <c r="BB15" s="61"/>
      <c r="BC15" s="61"/>
      <c r="BD15" s="61"/>
      <c r="BE15" s="61"/>
      <c r="BF15" s="61"/>
      <c r="BG15" s="61"/>
      <c r="BH15" s="61"/>
      <c r="BI15" s="61"/>
      <c r="BJ15" s="61"/>
      <c r="BK15" s="61"/>
      <c r="BL15" s="61"/>
      <c r="BM15" s="61"/>
      <c r="BN15" s="61"/>
      <c r="BO15" s="61"/>
      <c r="BP15" s="61"/>
      <c r="BQ15" s="61"/>
      <c r="BR15" s="61"/>
      <c r="BS15" s="61"/>
      <c r="BT15" s="61"/>
      <c r="BU15" s="61"/>
      <c r="BV15" s="61"/>
      <c r="BW15" s="61"/>
      <c r="BX15" s="61"/>
      <c r="BY15" s="61"/>
      <c r="BZ15" s="61"/>
      <c r="CA15" s="61"/>
      <c r="CB15" s="61"/>
      <c r="CC15" s="61"/>
      <c r="CD15" s="61"/>
      <c r="CE15" s="61"/>
      <c r="CF15" s="61"/>
      <c r="CG15" s="61"/>
      <c r="CH15" s="61"/>
      <c r="CI15" s="61"/>
      <c r="CJ15" s="61"/>
      <c r="CK15" s="61"/>
      <c r="CL15" s="61"/>
      <c r="CM15" s="61"/>
      <c r="CN15" s="61"/>
      <c r="CO15" s="61"/>
      <c r="CP15" s="61"/>
      <c r="CQ15" s="61"/>
      <c r="CR15" s="61"/>
      <c r="CS15" s="61"/>
      <c r="CT15" s="61"/>
      <c r="CU15" s="61"/>
      <c r="CV15" s="61"/>
    </row>
    <row r="16" spans="1:100" ht="20.100000000000001" customHeight="1" x14ac:dyDescent="0.25">
      <c r="A16" s="106" t="s">
        <v>39</v>
      </c>
      <c r="B16" s="107" t="s">
        <v>13</v>
      </c>
      <c r="C16" s="128" t="s">
        <v>35</v>
      </c>
      <c r="D16" s="129" t="s">
        <v>38</v>
      </c>
      <c r="E16" s="130"/>
      <c r="F16" s="131">
        <v>2481</v>
      </c>
      <c r="G16" s="133">
        <v>103.46</v>
      </c>
      <c r="H16" s="130"/>
      <c r="I16" s="131">
        <v>2365</v>
      </c>
      <c r="J16" s="134">
        <v>102.29</v>
      </c>
      <c r="K16" s="135"/>
      <c r="L16" s="131">
        <v>2337</v>
      </c>
      <c r="M16" s="134">
        <v>104.52</v>
      </c>
      <c r="N16" s="130"/>
      <c r="O16" s="131">
        <v>2408</v>
      </c>
      <c r="P16" s="136">
        <v>103.66</v>
      </c>
      <c r="Q16" s="130"/>
      <c r="R16" s="131">
        <v>2387</v>
      </c>
      <c r="S16" s="137">
        <v>105.02</v>
      </c>
      <c r="T16" s="135"/>
      <c r="U16" s="131">
        <v>2377</v>
      </c>
      <c r="V16" s="136">
        <v>104.53</v>
      </c>
      <c r="W16" s="130"/>
      <c r="X16" s="131">
        <v>2223</v>
      </c>
      <c r="Y16" s="136">
        <v>104.12</v>
      </c>
      <c r="Z16" s="130"/>
      <c r="AA16" s="131">
        <v>2261</v>
      </c>
      <c r="AB16" s="137">
        <v>104.43</v>
      </c>
      <c r="AC16" s="138">
        <f t="shared" si="0"/>
        <v>-10</v>
      </c>
      <c r="AD16" s="139">
        <f t="shared" si="1"/>
        <v>-154</v>
      </c>
      <c r="AE16" s="140">
        <f t="shared" si="2"/>
        <v>38</v>
      </c>
      <c r="AF16" s="184"/>
      <c r="AG16" s="88">
        <f>V16-S16</f>
        <v>-0.48999999999999488</v>
      </c>
      <c r="AH16" s="89">
        <f>Y16-V16</f>
        <v>-0.40999999999999659</v>
      </c>
      <c r="AI16" s="90">
        <f>AB16-Y16</f>
        <v>0.31000000000000227</v>
      </c>
      <c r="AJ16" s="61"/>
      <c r="AK16" s="61"/>
      <c r="AL16" s="61"/>
      <c r="AM16" s="61"/>
      <c r="AN16" s="61"/>
      <c r="AO16" s="61"/>
      <c r="AP16" s="61"/>
      <c r="AQ16" s="61"/>
      <c r="AR16" s="61"/>
      <c r="AS16" s="61"/>
      <c r="AT16" s="61"/>
      <c r="AU16" s="61"/>
      <c r="AV16" s="61"/>
      <c r="AW16" s="61"/>
      <c r="AX16" s="61"/>
      <c r="AY16" s="61"/>
      <c r="AZ16" s="61"/>
      <c r="BA16" s="61"/>
      <c r="BB16" s="61"/>
      <c r="BC16" s="61"/>
      <c r="BD16" s="61"/>
      <c r="BE16" s="61"/>
      <c r="BF16" s="61"/>
      <c r="BG16" s="61"/>
      <c r="BH16" s="61"/>
      <c r="BI16" s="61"/>
      <c r="BJ16" s="61"/>
      <c r="BK16" s="61"/>
      <c r="BL16" s="61"/>
      <c r="BM16" s="61"/>
      <c r="BN16" s="61"/>
      <c r="BO16" s="61"/>
      <c r="BP16" s="61"/>
      <c r="BQ16" s="61"/>
      <c r="BR16" s="61"/>
      <c r="BS16" s="61"/>
      <c r="BT16" s="61"/>
      <c r="BU16" s="61"/>
      <c r="BV16" s="61"/>
      <c r="BW16" s="61"/>
      <c r="BX16" s="61"/>
      <c r="BY16" s="61"/>
      <c r="BZ16" s="61"/>
      <c r="CA16" s="61"/>
      <c r="CB16" s="61"/>
      <c r="CC16" s="61"/>
      <c r="CD16" s="61"/>
      <c r="CE16" s="61"/>
      <c r="CF16" s="61"/>
      <c r="CG16" s="61"/>
      <c r="CH16" s="61"/>
      <c r="CI16" s="61"/>
      <c r="CJ16" s="61"/>
      <c r="CK16" s="61"/>
      <c r="CL16" s="61"/>
      <c r="CM16" s="61"/>
      <c r="CN16" s="61"/>
      <c r="CO16" s="61"/>
      <c r="CP16" s="61"/>
      <c r="CQ16" s="61"/>
      <c r="CR16" s="61"/>
      <c r="CS16" s="61"/>
      <c r="CT16" s="61"/>
      <c r="CU16" s="61"/>
      <c r="CV16" s="61"/>
    </row>
    <row r="17" spans="1:100" ht="20.100000000000001" customHeight="1" x14ac:dyDescent="0.25">
      <c r="A17" s="106"/>
      <c r="B17" s="107"/>
      <c r="C17" s="141" t="s">
        <v>25</v>
      </c>
      <c r="D17" s="142"/>
      <c r="E17" s="144"/>
      <c r="F17" s="145">
        <f>SUM(F12:F16)</f>
        <v>11232</v>
      </c>
      <c r="G17" s="146"/>
      <c r="H17" s="144"/>
      <c r="I17" s="145">
        <f>SUM(I12:I16)</f>
        <v>10987</v>
      </c>
      <c r="J17" s="146"/>
      <c r="K17" s="147"/>
      <c r="L17" s="145">
        <f>SUM(L12:L16)</f>
        <v>10903</v>
      </c>
      <c r="M17" s="146"/>
      <c r="N17" s="144"/>
      <c r="O17" s="145">
        <f>SUM(O12:O16)</f>
        <v>10833</v>
      </c>
      <c r="P17" s="148"/>
      <c r="Q17" s="144"/>
      <c r="R17" s="145">
        <f>SUM(R12:R16)</f>
        <v>10683</v>
      </c>
      <c r="S17" s="149"/>
      <c r="T17" s="147"/>
      <c r="U17" s="145">
        <f>SUM(U12:U16)</f>
        <v>10574</v>
      </c>
      <c r="V17" s="148"/>
      <c r="W17" s="144"/>
      <c r="X17" s="145">
        <f>SUM(X12:X16)</f>
        <v>10506</v>
      </c>
      <c r="Y17" s="148"/>
      <c r="Z17" s="144"/>
      <c r="AA17" s="145">
        <f>SUM(AA12:AA16)</f>
        <v>10513</v>
      </c>
      <c r="AB17" s="149"/>
      <c r="AC17" s="150">
        <f t="shared" si="0"/>
        <v>-109</v>
      </c>
      <c r="AD17" s="151">
        <f t="shared" si="1"/>
        <v>-68</v>
      </c>
      <c r="AE17" s="152">
        <f t="shared" si="2"/>
        <v>7</v>
      </c>
      <c r="AF17" s="81"/>
      <c r="AG17" s="91"/>
      <c r="AH17" s="91"/>
      <c r="AI17" s="91"/>
      <c r="AJ17" s="61"/>
      <c r="AK17" s="61"/>
      <c r="AL17" s="61"/>
      <c r="AM17" s="61"/>
      <c r="AN17" s="61"/>
      <c r="AO17" s="61"/>
      <c r="AP17" s="61"/>
      <c r="AQ17" s="61"/>
      <c r="AR17" s="61"/>
      <c r="AS17" s="61"/>
      <c r="AT17" s="61"/>
      <c r="AU17" s="61"/>
      <c r="AV17" s="61"/>
      <c r="AW17" s="61"/>
      <c r="AX17" s="61"/>
      <c r="AY17" s="61"/>
      <c r="AZ17" s="61"/>
      <c r="BA17" s="61"/>
      <c r="BB17" s="61"/>
      <c r="BC17" s="61"/>
      <c r="BD17" s="61"/>
      <c r="BE17" s="61"/>
      <c r="BF17" s="61"/>
      <c r="BG17" s="61"/>
      <c r="BH17" s="61"/>
      <c r="BI17" s="61"/>
      <c r="BJ17" s="61"/>
      <c r="BK17" s="61"/>
      <c r="BL17" s="61"/>
      <c r="BM17" s="61"/>
      <c r="BN17" s="61"/>
      <c r="BO17" s="61"/>
      <c r="BP17" s="61"/>
      <c r="BQ17" s="61"/>
      <c r="BR17" s="61"/>
      <c r="BS17" s="61"/>
      <c r="BT17" s="61"/>
      <c r="BU17" s="61"/>
      <c r="BV17" s="61"/>
      <c r="BW17" s="61"/>
      <c r="BX17" s="61"/>
      <c r="BY17" s="61"/>
      <c r="BZ17" s="61"/>
      <c r="CA17" s="61"/>
      <c r="CB17" s="61"/>
      <c r="CC17" s="61"/>
      <c r="CD17" s="61"/>
      <c r="CE17" s="61"/>
      <c r="CF17" s="61"/>
      <c r="CG17" s="61"/>
      <c r="CH17" s="61"/>
      <c r="CI17" s="61"/>
      <c r="CJ17" s="61"/>
      <c r="CK17" s="61"/>
      <c r="CL17" s="61"/>
      <c r="CM17" s="61"/>
      <c r="CN17" s="61"/>
      <c r="CO17" s="61"/>
      <c r="CP17" s="61"/>
      <c r="CQ17" s="61"/>
      <c r="CR17" s="61"/>
      <c r="CS17" s="61"/>
      <c r="CT17" s="61"/>
      <c r="CU17" s="61"/>
      <c r="CV17" s="61"/>
    </row>
    <row r="18" spans="1:100" ht="27" customHeight="1" x14ac:dyDescent="0.25">
      <c r="A18" s="153" t="s">
        <v>39</v>
      </c>
      <c r="B18" s="155" t="s">
        <v>14</v>
      </c>
      <c r="C18" s="156" t="s">
        <v>30</v>
      </c>
      <c r="D18" s="157" t="s">
        <v>38</v>
      </c>
      <c r="E18" s="158"/>
      <c r="F18" s="159">
        <v>62</v>
      </c>
      <c r="G18" s="160">
        <v>-34.74</v>
      </c>
      <c r="H18" s="158"/>
      <c r="I18" s="159">
        <v>62</v>
      </c>
      <c r="J18" s="161">
        <v>0</v>
      </c>
      <c r="K18" s="162"/>
      <c r="L18" s="159">
        <v>75</v>
      </c>
      <c r="M18" s="161">
        <v>20.97</v>
      </c>
      <c r="N18" s="158"/>
      <c r="O18" s="159">
        <v>95</v>
      </c>
      <c r="P18" s="161">
        <v>26.67</v>
      </c>
      <c r="Q18" s="158"/>
      <c r="R18" s="159">
        <v>78</v>
      </c>
      <c r="S18" s="163">
        <v>-17.89</v>
      </c>
      <c r="T18" s="162"/>
      <c r="U18" s="159">
        <v>70</v>
      </c>
      <c r="V18" s="161">
        <v>-10.26</v>
      </c>
      <c r="W18" s="158"/>
      <c r="X18" s="159">
        <v>66</v>
      </c>
      <c r="Y18" s="161">
        <v>-5.71</v>
      </c>
      <c r="Z18" s="158"/>
      <c r="AA18" s="159">
        <v>63</v>
      </c>
      <c r="AB18" s="163">
        <v>-4.55</v>
      </c>
      <c r="AC18" s="164">
        <f t="shared" si="0"/>
        <v>-8</v>
      </c>
      <c r="AD18" s="166">
        <f t="shared" si="1"/>
        <v>-4</v>
      </c>
      <c r="AE18" s="167">
        <f t="shared" si="2"/>
        <v>-3</v>
      </c>
      <c r="AF18" s="168" t="s">
        <v>21</v>
      </c>
      <c r="AG18" s="95">
        <f>V18-S18</f>
        <v>7.6300000000000008</v>
      </c>
      <c r="AH18" s="96">
        <f>Y18-V18</f>
        <v>4.55</v>
      </c>
      <c r="AI18" s="97">
        <f>AB18-Y18</f>
        <v>1.1600000000000001</v>
      </c>
      <c r="AJ18" s="61"/>
      <c r="AK18" s="61"/>
      <c r="AL18" s="61"/>
      <c r="AM18" s="61"/>
      <c r="AN18" s="61"/>
      <c r="AO18" s="61"/>
      <c r="AP18" s="61"/>
      <c r="AQ18" s="61"/>
      <c r="AR18" s="61"/>
      <c r="AS18" s="61"/>
      <c r="AT18" s="61"/>
      <c r="AU18" s="61"/>
      <c r="AV18" s="61"/>
      <c r="AW18" s="61"/>
      <c r="AX18" s="61"/>
      <c r="AY18" s="61"/>
      <c r="AZ18" s="61"/>
      <c r="BA18" s="61"/>
      <c r="BB18" s="61"/>
      <c r="BC18" s="61"/>
      <c r="BD18" s="61"/>
      <c r="BE18" s="61"/>
      <c r="BF18" s="61"/>
      <c r="BG18" s="61"/>
      <c r="BH18" s="61"/>
      <c r="BI18" s="61"/>
      <c r="BJ18" s="61"/>
      <c r="BK18" s="61"/>
      <c r="BL18" s="61"/>
      <c r="BM18" s="61"/>
      <c r="BN18" s="61"/>
      <c r="BO18" s="61"/>
      <c r="BP18" s="61"/>
      <c r="BQ18" s="61"/>
      <c r="BR18" s="61"/>
      <c r="BS18" s="61"/>
      <c r="BT18" s="61"/>
      <c r="BU18" s="61"/>
      <c r="BV18" s="61"/>
      <c r="BW18" s="61"/>
      <c r="BX18" s="61"/>
      <c r="BY18" s="61"/>
      <c r="BZ18" s="61"/>
      <c r="CA18" s="61"/>
      <c r="CB18" s="61"/>
      <c r="CC18" s="61"/>
      <c r="CD18" s="61"/>
      <c r="CE18" s="61"/>
      <c r="CF18" s="61"/>
      <c r="CG18" s="61"/>
      <c r="CH18" s="61"/>
      <c r="CI18" s="61"/>
      <c r="CJ18" s="61"/>
      <c r="CK18" s="61"/>
      <c r="CL18" s="61"/>
      <c r="CM18" s="61"/>
      <c r="CN18" s="61"/>
      <c r="CO18" s="61"/>
      <c r="CP18" s="61"/>
      <c r="CQ18" s="61"/>
      <c r="CR18" s="61"/>
      <c r="CS18" s="61"/>
      <c r="CT18" s="61"/>
      <c r="CU18" s="61"/>
      <c r="CV18" s="61"/>
    </row>
    <row r="19" spans="1:100" ht="20.100000000000001" customHeight="1" x14ac:dyDescent="0.25">
      <c r="C19" s="69" t="s">
        <v>29</v>
      </c>
      <c r="D19" s="70"/>
      <c r="E19" s="72"/>
      <c r="F19" s="73">
        <f>F11+F17+F18</f>
        <v>17227</v>
      </c>
      <c r="G19" s="74"/>
      <c r="H19" s="72"/>
      <c r="I19" s="73">
        <f>I11+I17+I18</f>
        <v>16885</v>
      </c>
      <c r="J19" s="74"/>
      <c r="K19" s="75"/>
      <c r="L19" s="73">
        <f>L11+L17+L18</f>
        <v>16876</v>
      </c>
      <c r="M19" s="76"/>
      <c r="N19" s="72"/>
      <c r="O19" s="73">
        <f>O11+O17+O18</f>
        <v>16912</v>
      </c>
      <c r="P19" s="76"/>
      <c r="Q19" s="72"/>
      <c r="R19" s="73">
        <f>R11+R17+R18</f>
        <v>16718</v>
      </c>
      <c r="S19" s="77"/>
      <c r="T19" s="75"/>
      <c r="U19" s="73">
        <f>U11+U17+U18</f>
        <v>16442</v>
      </c>
      <c r="V19" s="76"/>
      <c r="W19" s="72"/>
      <c r="X19" s="73">
        <f>X11+X17+X18</f>
        <v>16042</v>
      </c>
      <c r="Y19" s="76"/>
      <c r="Z19" s="72"/>
      <c r="AA19" s="73">
        <f>AA11+AA17+AA18</f>
        <v>15734</v>
      </c>
      <c r="AB19" s="77"/>
      <c r="AC19" s="78">
        <f t="shared" si="0"/>
        <v>-276</v>
      </c>
      <c r="AD19" s="79">
        <f t="shared" si="1"/>
        <v>-400</v>
      </c>
      <c r="AE19" s="80">
        <f t="shared" si="2"/>
        <v>-308</v>
      </c>
      <c r="AF19" s="81"/>
      <c r="AH19" s="83"/>
    </row>
    <row r="20" spans="1:100" ht="15.75" customHeight="1" x14ac:dyDescent="0.25"/>
    <row r="21" spans="1:100" ht="15" customHeight="1" x14ac:dyDescent="0.25">
      <c r="A21" s="84"/>
      <c r="B21" s="84"/>
      <c r="C21" s="84" t="s">
        <v>50</v>
      </c>
      <c r="D21" s="84"/>
      <c r="E21" s="84"/>
      <c r="F21" s="84"/>
      <c r="G21" s="84"/>
      <c r="H21" s="84"/>
      <c r="I21" s="84"/>
      <c r="J21" s="84"/>
      <c r="K21" s="84"/>
      <c r="L21" s="84"/>
      <c r="M21" s="84"/>
      <c r="N21" s="84"/>
      <c r="O21" s="84"/>
      <c r="P21" s="84"/>
      <c r="Q21" s="84"/>
      <c r="R21" s="84"/>
      <c r="S21" s="84"/>
      <c r="T21" s="84"/>
      <c r="U21" s="84"/>
      <c r="V21" s="84"/>
      <c r="W21" s="84"/>
      <c r="X21" s="84"/>
      <c r="Y21" s="84"/>
      <c r="Z21" s="84"/>
      <c r="AA21" s="84"/>
      <c r="AB21" s="84"/>
    </row>
    <row r="22" spans="1:100" ht="15" customHeight="1" x14ac:dyDescent="0.25">
      <c r="A22" s="84"/>
      <c r="B22" s="84"/>
      <c r="C22" s="84" t="s">
        <v>97</v>
      </c>
      <c r="D22" s="84"/>
      <c r="E22" s="84"/>
      <c r="F22" s="84"/>
      <c r="G22" s="84"/>
      <c r="H22" s="84"/>
      <c r="I22" s="84">
        <v>-97</v>
      </c>
      <c r="J22" s="84"/>
      <c r="K22" s="84"/>
      <c r="L22" s="84">
        <v>62</v>
      </c>
      <c r="M22" s="84"/>
      <c r="N22" s="84"/>
      <c r="O22" s="84">
        <v>86</v>
      </c>
      <c r="P22" s="84"/>
      <c r="Q22" s="84"/>
      <c r="R22" s="84">
        <v>-27</v>
      </c>
      <c r="S22" s="84"/>
      <c r="T22" s="84"/>
      <c r="U22" s="84">
        <v>-159</v>
      </c>
      <c r="V22" s="84"/>
      <c r="W22" s="84"/>
      <c r="X22" s="84">
        <v>-328</v>
      </c>
      <c r="Y22" s="84"/>
      <c r="Z22" s="84"/>
      <c r="AA22" s="84">
        <v>-312</v>
      </c>
      <c r="AB22" s="84"/>
    </row>
    <row r="23" spans="1:100" ht="15" customHeight="1" x14ac:dyDescent="0.25">
      <c r="A23" s="84"/>
      <c r="B23" s="84"/>
      <c r="C23" s="84" t="s">
        <v>98</v>
      </c>
      <c r="D23" s="84"/>
      <c r="E23" s="84"/>
      <c r="F23" s="84"/>
      <c r="G23" s="84"/>
      <c r="H23" s="84"/>
      <c r="I23" s="84">
        <v>-245</v>
      </c>
      <c r="J23" s="84"/>
      <c r="K23" s="84"/>
      <c r="L23" s="84">
        <v>-84</v>
      </c>
      <c r="M23" s="84"/>
      <c r="N23" s="84"/>
      <c r="O23" s="84">
        <v>-70</v>
      </c>
      <c r="P23" s="84"/>
      <c r="Q23" s="84"/>
      <c r="R23" s="84">
        <v>-150</v>
      </c>
      <c r="S23" s="84"/>
      <c r="T23" s="84"/>
      <c r="U23" s="84">
        <v>-109</v>
      </c>
      <c r="V23" s="84"/>
      <c r="W23" s="84"/>
      <c r="X23" s="84">
        <v>-68</v>
      </c>
      <c r="Y23" s="84"/>
      <c r="Z23" s="84"/>
      <c r="AA23" s="84">
        <v>7</v>
      </c>
      <c r="AB23" s="84"/>
    </row>
    <row r="24" spans="1:100" ht="15" customHeight="1" x14ac:dyDescent="0.25">
      <c r="C24" s="61" t="s">
        <v>99</v>
      </c>
      <c r="I24" s="61">
        <v>0</v>
      </c>
      <c r="L24" s="61">
        <v>13</v>
      </c>
      <c r="O24" s="61">
        <v>20</v>
      </c>
      <c r="R24" s="61">
        <v>-17</v>
      </c>
      <c r="U24" s="61">
        <v>-8</v>
      </c>
      <c r="X24" s="61">
        <v>-4</v>
      </c>
      <c r="AA24" s="61">
        <v>-3</v>
      </c>
      <c r="AH24" s="84"/>
    </row>
    <row r="25" spans="1:100" ht="15" customHeight="1" x14ac:dyDescent="0.25">
      <c r="A25" s="84"/>
      <c r="B25" s="84"/>
      <c r="C25" s="84" t="s">
        <v>100</v>
      </c>
      <c r="D25" s="84"/>
      <c r="E25" s="84"/>
      <c r="F25" s="84"/>
      <c r="G25" s="84"/>
      <c r="H25" s="84"/>
      <c r="I25" s="84">
        <v>-342</v>
      </c>
      <c r="J25" s="84"/>
      <c r="K25" s="84"/>
      <c r="L25" s="84">
        <v>-9</v>
      </c>
      <c r="M25" s="84"/>
      <c r="N25" s="84"/>
      <c r="O25" s="84">
        <v>36</v>
      </c>
      <c r="P25" s="84"/>
      <c r="Q25" s="84"/>
      <c r="R25" s="84">
        <v>-194</v>
      </c>
      <c r="S25" s="84"/>
      <c r="T25" s="84"/>
      <c r="U25" s="84">
        <v>-276</v>
      </c>
      <c r="V25" s="84"/>
      <c r="W25" s="84"/>
      <c r="X25" s="84">
        <v>-400</v>
      </c>
      <c r="Y25" s="84"/>
      <c r="Z25" s="84"/>
      <c r="AA25" s="84">
        <v>-308</v>
      </c>
      <c r="AB25" s="84"/>
    </row>
  </sheetData>
  <mergeCells count="9">
    <mergeCell ref="AC5:AC6"/>
    <mergeCell ref="AD5:AD6"/>
    <mergeCell ref="AE5:AE6"/>
    <mergeCell ref="AG5:AG6"/>
    <mergeCell ref="AH5:AH6"/>
    <mergeCell ref="AI5:AI6"/>
    <mergeCell ref="AF7:AF8"/>
    <mergeCell ref="AF9:AF10"/>
    <mergeCell ref="AF12:AF16"/>
  </mergeCells>
  <pageMargins left="0.7" right="0.7" top="0.75" bottom="0.75" header="0.3" footer="0.3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2</vt:i4>
      </vt:variant>
    </vt:vector>
  </HeadingPairs>
  <TitlesOfParts>
    <vt:vector size="15" baseType="lpstr">
      <vt:lpstr>conditions utilisations</vt:lpstr>
      <vt:lpstr>Ecart</vt:lpstr>
      <vt:lpstr>Evol</vt:lpstr>
      <vt:lpstr>03_PU</vt:lpstr>
      <vt:lpstr>15_PU</vt:lpstr>
      <vt:lpstr>43_PU</vt:lpstr>
      <vt:lpstr>63_PU</vt:lpstr>
      <vt:lpstr>Acad_PU</vt:lpstr>
      <vt:lpstr>03_PRSC</vt:lpstr>
      <vt:lpstr>15_PRSC</vt:lpstr>
      <vt:lpstr>43_PRSC</vt:lpstr>
      <vt:lpstr>63_PRSC</vt:lpstr>
      <vt:lpstr>Acad_PRSC</vt:lpstr>
      <vt:lpstr>'conditions utilisations'!onglet_sources</vt:lpstr>
      <vt:lpstr>Evol!Zone_d_impression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jdestatg</dc:creator>
  <cp:lastModifiedBy>SF</cp:lastModifiedBy>
  <dcterms:created xsi:type="dcterms:W3CDTF">2024-04-23T10:48:34Z</dcterms:created>
  <dcterms:modified xsi:type="dcterms:W3CDTF">2024-10-17T11:12:59Z</dcterms:modified>
</cp:coreProperties>
</file>