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adoret\Documents\Etudes et travaux\DNB\2017\Etude septembre\Résultats\"/>
    </mc:Choice>
  </mc:AlternateContent>
  <bookViews>
    <workbookView xWindow="600" yWindow="90" windowWidth="18915" windowHeight="12015" tabRatio="873"/>
  </bookViews>
  <sheets>
    <sheet name="DOC" sheetId="3" r:id="rId1"/>
    <sheet name="F1" sheetId="2" r:id="rId2"/>
    <sheet name="T1" sheetId="1" r:id="rId3"/>
    <sheet name="F2" sheetId="6" r:id="rId4"/>
    <sheet name="F3" sheetId="23" r:id="rId5"/>
    <sheet name="T2" sheetId="18" r:id="rId6"/>
    <sheet name="F4" sheetId="43" r:id="rId7"/>
    <sheet name="T3" sheetId="20" r:id="rId8"/>
    <sheet name="T4" sheetId="39" r:id="rId9"/>
    <sheet name="A2" sheetId="13" r:id="rId10"/>
    <sheet name="A3" sheetId="15" r:id="rId11"/>
    <sheet name="A4" sheetId="14" r:id="rId12"/>
    <sheet name="A5" sheetId="17" r:id="rId13"/>
    <sheet name="A6" sheetId="19" r:id="rId14"/>
    <sheet name="A7" sheetId="10" r:id="rId15"/>
    <sheet name="A8" sheetId="21" r:id="rId16"/>
    <sheet name="A9" sheetId="22" r:id="rId17"/>
    <sheet name="A10" sheetId="42" r:id="rId18"/>
    <sheet name="A11" sheetId="24" r:id="rId19"/>
    <sheet name="A12" sheetId="26" r:id="rId20"/>
    <sheet name="A13" sheetId="27" r:id="rId21"/>
    <sheet name="A14" sheetId="28" r:id="rId22"/>
    <sheet name="A15" sheetId="37" r:id="rId23"/>
    <sheet name="A16" sheetId="36" r:id="rId24"/>
    <sheet name="A17" sheetId="25" r:id="rId25"/>
    <sheet name="A18" sheetId="38" r:id="rId26"/>
    <sheet name="A19" sheetId="41" r:id="rId27"/>
    <sheet name="A20" sheetId="31" r:id="rId28"/>
  </sheets>
  <definedNames>
    <definedName name="base_t1_2014_06nat" localSheetId="17">#REF!</definedName>
    <definedName name="base_t1_2014_06nat" localSheetId="22">#REF!</definedName>
    <definedName name="base_t1_2014_06nat" localSheetId="25">#REF!</definedName>
    <definedName name="base_t1_2014_06nat" localSheetId="26">#REF!</definedName>
    <definedName name="base_t1_2014_06nat" localSheetId="8">#REF!</definedName>
    <definedName name="base_t1_2014_06nat">#REF!</definedName>
    <definedName name="base_t1_2019_09nat" localSheetId="17">#REF!</definedName>
    <definedName name="base_t1_2019_09nat" localSheetId="22">#REF!</definedName>
    <definedName name="base_t1_2019_09nat" localSheetId="25">#REF!</definedName>
    <definedName name="base_t1_2019_09nat" localSheetId="26">#REF!</definedName>
    <definedName name="base_t1_2019_09nat" localSheetId="8">#REF!</definedName>
    <definedName name="base_t1_2019_09nat">#REF!</definedName>
    <definedName name="res_pcs_detail" localSheetId="17">#REF!</definedName>
    <definedName name="res_pcs_detail" localSheetId="22">#REF!</definedName>
    <definedName name="res_pcs_detail" localSheetId="25">#REF!</definedName>
    <definedName name="res_pcs_detail" localSheetId="26">#REF!</definedName>
    <definedName name="res_pcs_detail" localSheetId="12">#REF!</definedName>
    <definedName name="res_pcs_detail" localSheetId="8">#REF!</definedName>
    <definedName name="res_pcs_detail">#REF!</definedName>
    <definedName name="source1" localSheetId="0">DOC!#REF!</definedName>
    <definedName name="source2" localSheetId="0">DOC!#REF!</definedName>
    <definedName name="source3" localSheetId="0">DOC!#REF!</definedName>
    <definedName name="source4" localSheetId="0">DOC!#REF!</definedName>
    <definedName name="source5" localSheetId="0">DOC!#REF!</definedName>
    <definedName name="_xlnm.Print_Area" localSheetId="10">'A3'!$A$3:$L$14</definedName>
  </definedNames>
  <calcPr calcId="162913"/>
</workbook>
</file>

<file path=xl/calcChain.xml><?xml version="1.0" encoding="utf-8"?>
<calcChain xmlns="http://schemas.openxmlformats.org/spreadsheetml/2006/main">
  <c r="L6" i="18" l="1"/>
  <c r="L7" i="18"/>
  <c r="L8" i="18"/>
  <c r="L9" i="18"/>
  <c r="L5" i="18"/>
  <c r="I5" i="23" l="1"/>
  <c r="E5" i="23"/>
  <c r="I9" i="23"/>
  <c r="I8" i="23"/>
  <c r="I7" i="23"/>
  <c r="I6" i="23"/>
  <c r="I10" i="23"/>
  <c r="E6" i="23"/>
  <c r="E7" i="23"/>
  <c r="E8" i="23"/>
  <c r="E9" i="23"/>
  <c r="E10" i="23"/>
  <c r="D26" i="41" l="1"/>
  <c r="C26" i="41"/>
  <c r="E26" i="41"/>
  <c r="D10" i="39" l="1"/>
  <c r="C10" i="39"/>
  <c r="E10" i="39" l="1"/>
  <c r="H5" i="19"/>
  <c r="I5" i="19"/>
  <c r="H6" i="19"/>
  <c r="I6" i="19"/>
  <c r="H7" i="19"/>
  <c r="I7" i="19"/>
  <c r="H8" i="19"/>
  <c r="I8" i="19"/>
  <c r="H9" i="19"/>
  <c r="I9" i="19"/>
  <c r="G6" i="19"/>
  <c r="G7" i="19"/>
  <c r="G8" i="19"/>
  <c r="G9" i="19"/>
  <c r="G5" i="19"/>
  <c r="H7" i="6" l="1"/>
  <c r="H8" i="6"/>
  <c r="H9" i="6"/>
  <c r="H10" i="6"/>
  <c r="H11" i="6"/>
  <c r="H12" i="6"/>
  <c r="H13" i="6"/>
  <c r="G8" i="6"/>
  <c r="G9" i="6"/>
  <c r="G10" i="6"/>
  <c r="G11" i="6"/>
  <c r="G12" i="6"/>
  <c r="G13" i="6"/>
  <c r="G7" i="6"/>
  <c r="C11" i="22" l="1"/>
  <c r="D11" i="22"/>
  <c r="E11" i="22" s="1"/>
  <c r="E5" i="15" l="1"/>
  <c r="E6" i="15" l="1"/>
  <c r="E7" i="15"/>
  <c r="E8" i="15"/>
  <c r="E9" i="15"/>
  <c r="E10" i="15"/>
  <c r="E11" i="15"/>
  <c r="K8" i="10"/>
  <c r="J8" i="10"/>
  <c r="G8" i="10"/>
  <c r="D8" i="10"/>
  <c r="U5" i="2"/>
  <c r="U4" i="2"/>
  <c r="I10" i="21" l="1"/>
  <c r="H10" i="21"/>
  <c r="F10" i="21"/>
  <c r="E10" i="21"/>
  <c r="C10" i="21"/>
  <c r="B10" i="21"/>
  <c r="K9" i="21"/>
  <c r="J9" i="21"/>
  <c r="G9" i="21"/>
  <c r="D9" i="21"/>
  <c r="I13" i="20"/>
  <c r="H13" i="20"/>
  <c r="F13" i="20"/>
  <c r="E13" i="20"/>
  <c r="C13" i="20"/>
  <c r="B13" i="20"/>
  <c r="K12" i="20"/>
  <c r="J12" i="20"/>
  <c r="G12" i="20"/>
  <c r="D12" i="20"/>
  <c r="I9" i="10" l="1"/>
  <c r="H9" i="10"/>
  <c r="F9" i="10"/>
  <c r="E9" i="10"/>
  <c r="C9" i="10"/>
  <c r="B9" i="10"/>
  <c r="L8" i="10"/>
</calcChain>
</file>

<file path=xl/sharedStrings.xml><?xml version="1.0" encoding="utf-8"?>
<sst xmlns="http://schemas.openxmlformats.org/spreadsheetml/2006/main" count="2137" uniqueCount="879">
  <si>
    <t>Série</t>
  </si>
  <si>
    <t>Inscrits</t>
  </si>
  <si>
    <t>Présents</t>
  </si>
  <si>
    <t>Admis</t>
  </si>
  <si>
    <t>Taux de réussite</t>
  </si>
  <si>
    <t>Comparaison Fr. Metro (p)</t>
  </si>
  <si>
    <t>Générale</t>
  </si>
  <si>
    <t>Professionnelle</t>
  </si>
  <si>
    <t>Ensemble des séries</t>
  </si>
  <si>
    <t>Champ : tout candidat. Sources : [1] [2] [3]. (p) : provisoire</t>
  </si>
  <si>
    <t>Taux de réussite = admis / présents</t>
  </si>
  <si>
    <t>Champ : brevet toutes séries</t>
  </si>
  <si>
    <t>Sources : [1] [2] [3]</t>
  </si>
  <si>
    <t>Sources, champ et références</t>
  </si>
  <si>
    <t>Rectorat de Clermont-Ferrand, DSE</t>
  </si>
  <si>
    <t>Diplôme national du brevet</t>
  </si>
  <si>
    <t>Tableaux extraits de la Note statistique :</t>
  </si>
  <si>
    <t>Académie</t>
  </si>
  <si>
    <t>Ecrit</t>
  </si>
  <si>
    <t>Contrôle continu</t>
  </si>
  <si>
    <t>G</t>
  </si>
  <si>
    <t>Total</t>
  </si>
  <si>
    <t>Série générale</t>
  </si>
  <si>
    <t>Série professionnelle</t>
  </si>
  <si>
    <t>Sexe</t>
  </si>
  <si>
    <t>Fille</t>
  </si>
  <si>
    <t>Garçon</t>
  </si>
  <si>
    <t>Ensemble</t>
  </si>
  <si>
    <t>Ecart filles-garçons</t>
  </si>
  <si>
    <t>Part des filles</t>
  </si>
  <si>
    <t>Défavorisé</t>
  </si>
  <si>
    <t>Favorisé</t>
  </si>
  <si>
    <t>Rural agricole</t>
  </si>
  <si>
    <t>Rural ouvrier</t>
  </si>
  <si>
    <t>Socialement mixte</t>
  </si>
  <si>
    <t>Scolaires de 3e</t>
  </si>
  <si>
    <t>EDUCATION NATIONALE</t>
  </si>
  <si>
    <t>Collèges</t>
  </si>
  <si>
    <t>.</t>
  </si>
  <si>
    <t>TOTAL</t>
  </si>
  <si>
    <t>Autre candidat</t>
  </si>
  <si>
    <t>Total général</t>
  </si>
  <si>
    <t>Scolaires de 3e en collège</t>
  </si>
  <si>
    <t>Département</t>
  </si>
  <si>
    <t>Allier</t>
  </si>
  <si>
    <t>Cantal</t>
  </si>
  <si>
    <t>Haute-Loire</t>
  </si>
  <si>
    <t>Puy-de-Dôme</t>
  </si>
  <si>
    <t>Mentions</t>
  </si>
  <si>
    <t>Part de mentions parmi les admis</t>
  </si>
  <si>
    <t>Part de mentions TB parmi les admis</t>
  </si>
  <si>
    <t>Part de mentions B parmi les admis</t>
  </si>
  <si>
    <t>Part de mentions AB parmi les admis</t>
  </si>
  <si>
    <t>Total série générale</t>
  </si>
  <si>
    <t>Total série professionnelle</t>
  </si>
  <si>
    <t>Très favorisée</t>
  </si>
  <si>
    <t>Favorisée</t>
  </si>
  <si>
    <t>Moyenne</t>
  </si>
  <si>
    <t>Défavorisée</t>
  </si>
  <si>
    <t>Non renseignée</t>
  </si>
  <si>
    <t>Ecart très favorisée - défavorisée</t>
  </si>
  <si>
    <t>Part de "très favorisée" ou "favorisée"</t>
  </si>
  <si>
    <t>Retard scolaire</t>
  </si>
  <si>
    <t>En avance</t>
  </si>
  <si>
    <t>En retard</t>
  </si>
  <si>
    <t>Ecart "A l'heure"-"En retard"</t>
  </si>
  <si>
    <t>Part des candidats "en retard"</t>
  </si>
  <si>
    <t>Collèges privés sous contrat</t>
  </si>
  <si>
    <t>Collèges publics</t>
  </si>
  <si>
    <t>Total collèges publics</t>
  </si>
  <si>
    <t>Ensemble des collèges</t>
  </si>
  <si>
    <t>Catégorie socioprofessionnelle du père</t>
  </si>
  <si>
    <t>Minimum</t>
  </si>
  <si>
    <t>Quartile inférieur</t>
  </si>
  <si>
    <t>Médiane</t>
  </si>
  <si>
    <t>Quartile supérieur</t>
  </si>
  <si>
    <t>Maximum</t>
  </si>
  <si>
    <t>dont écrit</t>
  </si>
  <si>
    <t>Note rapportée sur</t>
  </si>
  <si>
    <t>COMMUNE</t>
  </si>
  <si>
    <t>RNE</t>
  </si>
  <si>
    <t>Libellé</t>
  </si>
  <si>
    <t>Prés.</t>
  </si>
  <si>
    <t>TB</t>
  </si>
  <si>
    <t>B</t>
  </si>
  <si>
    <t>AB</t>
  </si>
  <si>
    <t>BELLENAVES</t>
  </si>
  <si>
    <t>0030001K</t>
  </si>
  <si>
    <t>PU</t>
  </si>
  <si>
    <t>0030002L</t>
  </si>
  <si>
    <t>P</t>
  </si>
  <si>
    <t>0030004N</t>
  </si>
  <si>
    <t>CERILLY</t>
  </si>
  <si>
    <t>0030005P</t>
  </si>
  <si>
    <t>COMMENTRY</t>
  </si>
  <si>
    <t>0030890B</t>
  </si>
  <si>
    <t>0031044U</t>
  </si>
  <si>
    <t>0030009U</t>
  </si>
  <si>
    <t>CUSSET</t>
  </si>
  <si>
    <t>0030010V</t>
  </si>
  <si>
    <t>0030061A</t>
  </si>
  <si>
    <t>0030979Y</t>
  </si>
  <si>
    <t>PR</t>
  </si>
  <si>
    <t>0031082K</t>
  </si>
  <si>
    <t>DESERTINES</t>
  </si>
  <si>
    <t>0030860U</t>
  </si>
  <si>
    <t>DOMERAT</t>
  </si>
  <si>
    <t>0030956Y</t>
  </si>
  <si>
    <t>0030013Y</t>
  </si>
  <si>
    <t>DOYET</t>
  </si>
  <si>
    <t>0030015A</t>
  </si>
  <si>
    <t>GANNAT</t>
  </si>
  <si>
    <t>0030017C</t>
  </si>
  <si>
    <t>0030905T</t>
  </si>
  <si>
    <t>0030980Z</t>
  </si>
  <si>
    <t>HURIEL</t>
  </si>
  <si>
    <t>0030018D</t>
  </si>
  <si>
    <t>0030019E</t>
  </si>
  <si>
    <t>LAPALISSE</t>
  </si>
  <si>
    <t>0030092J</t>
  </si>
  <si>
    <t>LE DONJON</t>
  </si>
  <si>
    <t>0030014Z</t>
  </si>
  <si>
    <t>0030023J</t>
  </si>
  <si>
    <t>0030021G</t>
  </si>
  <si>
    <t>0030022H</t>
  </si>
  <si>
    <t>MONTLUCON</t>
  </si>
  <si>
    <t>0030026M</t>
  </si>
  <si>
    <t>0030030S</t>
  </si>
  <si>
    <t>0030091H</t>
  </si>
  <si>
    <t>0030105Y</t>
  </si>
  <si>
    <t>0030119N</t>
  </si>
  <si>
    <t>0030758H</t>
  </si>
  <si>
    <t>0030981A</t>
  </si>
  <si>
    <t>0030035X</t>
  </si>
  <si>
    <t>MOULINS</t>
  </si>
  <si>
    <t>0030039B</t>
  </si>
  <si>
    <t>0030062B</t>
  </si>
  <si>
    <t>0030081X</t>
  </si>
  <si>
    <t>0030112F</t>
  </si>
  <si>
    <t>0030838V</t>
  </si>
  <si>
    <t>0030042E</t>
  </si>
  <si>
    <t>0030043F</t>
  </si>
  <si>
    <t>0030104X</t>
  </si>
  <si>
    <t>0030892D</t>
  </si>
  <si>
    <t>0031010G</t>
  </si>
  <si>
    <t>TRONGET</t>
  </si>
  <si>
    <t>0030046J</t>
  </si>
  <si>
    <t>0030047K</t>
  </si>
  <si>
    <t>0030048L</t>
  </si>
  <si>
    <t>0030924N</t>
  </si>
  <si>
    <t>VICHY</t>
  </si>
  <si>
    <t>0030049M</t>
  </si>
  <si>
    <t>0030050N</t>
  </si>
  <si>
    <t>0030070K</t>
  </si>
  <si>
    <t>YZEURE</t>
  </si>
  <si>
    <t>0030038A</t>
  </si>
  <si>
    <t>0030837U</t>
  </si>
  <si>
    <t>ALLANCHE</t>
  </si>
  <si>
    <t>0150001V</t>
  </si>
  <si>
    <t>AURILLAC</t>
  </si>
  <si>
    <t>0150005Z</t>
  </si>
  <si>
    <t>0150006A</t>
  </si>
  <si>
    <t>0150008C</t>
  </si>
  <si>
    <t>0150639N</t>
  </si>
  <si>
    <t>0150647X</t>
  </si>
  <si>
    <t>0150708N</t>
  </si>
  <si>
    <t>0150729L</t>
  </si>
  <si>
    <t>0150760V</t>
  </si>
  <si>
    <t>0150010E</t>
  </si>
  <si>
    <t>CONDAT</t>
  </si>
  <si>
    <t>0150011F</t>
  </si>
  <si>
    <t>0150013H</t>
  </si>
  <si>
    <t>MASSIAC</t>
  </si>
  <si>
    <t>0150014J</t>
  </si>
  <si>
    <t>MAURIAC</t>
  </si>
  <si>
    <t>0150016L</t>
  </si>
  <si>
    <t>0150061K</t>
  </si>
  <si>
    <t>MAURS</t>
  </si>
  <si>
    <t>0150018N</t>
  </si>
  <si>
    <t>0150054C</t>
  </si>
  <si>
    <t>MONTSALVY</t>
  </si>
  <si>
    <t>0150020R</t>
  </si>
  <si>
    <t>MURAT</t>
  </si>
  <si>
    <t>0150023U</t>
  </si>
  <si>
    <t>0150065P</t>
  </si>
  <si>
    <t>PIERREFORT</t>
  </si>
  <si>
    <t>0150024V</t>
  </si>
  <si>
    <t>PLEAUX</t>
  </si>
  <si>
    <t>0150025W</t>
  </si>
  <si>
    <t>0150027Y</t>
  </si>
  <si>
    <t>0150062L</t>
  </si>
  <si>
    <t>0150028Z</t>
  </si>
  <si>
    <t>0150029A</t>
  </si>
  <si>
    <t>0150030B</t>
  </si>
  <si>
    <t>0150053B</t>
  </si>
  <si>
    <t>0150666T</t>
  </si>
  <si>
    <t>0150581A</t>
  </si>
  <si>
    <t>0150033E</t>
  </si>
  <si>
    <t>YDES</t>
  </si>
  <si>
    <t>0150034F</t>
  </si>
  <si>
    <t>ALLEGRE</t>
  </si>
  <si>
    <t>0430001T</t>
  </si>
  <si>
    <t>0430052Y</t>
  </si>
  <si>
    <t>0430987P</t>
  </si>
  <si>
    <t>BLESLE</t>
  </si>
  <si>
    <t>0430002U</t>
  </si>
  <si>
    <t>BRIOUDE</t>
  </si>
  <si>
    <t>0430003V</t>
  </si>
  <si>
    <t>0430854V</t>
  </si>
  <si>
    <t>0430898T</t>
  </si>
  <si>
    <t>0430101B</t>
  </si>
  <si>
    <t>0430899U</t>
  </si>
  <si>
    <t>0430917N</t>
  </si>
  <si>
    <t>0430010C</t>
  </si>
  <si>
    <t>0430068R</t>
  </si>
  <si>
    <t>DUNIERES</t>
  </si>
  <si>
    <t>0430069S</t>
  </si>
  <si>
    <t>0430006Y</t>
  </si>
  <si>
    <t>LANDOS</t>
  </si>
  <si>
    <t>0430012E</t>
  </si>
  <si>
    <t>LANGEAC</t>
  </si>
  <si>
    <t>0430013F</t>
  </si>
  <si>
    <t>0430072V</t>
  </si>
  <si>
    <t>0430820H</t>
  </si>
  <si>
    <t>0430017K</t>
  </si>
  <si>
    <t>0430074X</t>
  </si>
  <si>
    <t>0430020N</t>
  </si>
  <si>
    <t>0430024T</t>
  </si>
  <si>
    <t>0430025U</t>
  </si>
  <si>
    <t>0430043N</t>
  </si>
  <si>
    <t>0430098Y</t>
  </si>
  <si>
    <t>0430902X</t>
  </si>
  <si>
    <t>0430903Y</t>
  </si>
  <si>
    <t>0431009N</t>
  </si>
  <si>
    <t>0430103D</t>
  </si>
  <si>
    <t>0430663M</t>
  </si>
  <si>
    <t>0430906B</t>
  </si>
  <si>
    <t>PAULHAGUET</t>
  </si>
  <si>
    <t>0430019M</t>
  </si>
  <si>
    <t>RETOURNAC</t>
  </si>
  <si>
    <t>0430026V</t>
  </si>
  <si>
    <t>SAUGUES</t>
  </si>
  <si>
    <t>0430032B</t>
  </si>
  <si>
    <t>0430092S</t>
  </si>
  <si>
    <t>0430027W</t>
  </si>
  <si>
    <t>0430084H</t>
  </si>
  <si>
    <t>0430030Z</t>
  </si>
  <si>
    <t>0430086K</t>
  </si>
  <si>
    <t>0430029Y</t>
  </si>
  <si>
    <t>0430085J</t>
  </si>
  <si>
    <t>0430090P</t>
  </si>
  <si>
    <t>TENCE</t>
  </si>
  <si>
    <t>0430034D</t>
  </si>
  <si>
    <t>0430093T</t>
  </si>
  <si>
    <t>YSSINGEAUX</t>
  </si>
  <si>
    <t>0430135N</t>
  </si>
  <si>
    <t>0430909E</t>
  </si>
  <si>
    <t>0430953C</t>
  </si>
  <si>
    <t>AIGUEPERSE</t>
  </si>
  <si>
    <t>0630079U</t>
  </si>
  <si>
    <t>0631084L</t>
  </si>
  <si>
    <t>AMBERT</t>
  </si>
  <si>
    <t>0630001J</t>
  </si>
  <si>
    <t>0631083K</t>
  </si>
  <si>
    <t>0631153L</t>
  </si>
  <si>
    <t>ARLANC</t>
  </si>
  <si>
    <t>0630006P</t>
  </si>
  <si>
    <t>AUBIERE</t>
  </si>
  <si>
    <t>0631081H</t>
  </si>
  <si>
    <t>0631451K</t>
  </si>
  <si>
    <t>BEAUMONT</t>
  </si>
  <si>
    <t>0630007R</t>
  </si>
  <si>
    <t>0630008S</t>
  </si>
  <si>
    <t>BILLOM</t>
  </si>
  <si>
    <t>0630009T</t>
  </si>
  <si>
    <t>0631080G</t>
  </si>
  <si>
    <t>0630011V</t>
  </si>
  <si>
    <t>0630012W</t>
  </si>
  <si>
    <t>0631503S</t>
  </si>
  <si>
    <t>CEYRAT</t>
  </si>
  <si>
    <t>0630063B</t>
  </si>
  <si>
    <t>0631125F</t>
  </si>
  <si>
    <t>0631730N</t>
  </si>
  <si>
    <t>CHAMPEIX</t>
  </si>
  <si>
    <t>0630016A</t>
  </si>
  <si>
    <t>0630017B</t>
  </si>
  <si>
    <t>0630022G</t>
  </si>
  <si>
    <t>0630023H</t>
  </si>
  <si>
    <t>0630024J</t>
  </si>
  <si>
    <t>0631050Z</t>
  </si>
  <si>
    <t>0631073Z</t>
  </si>
  <si>
    <t>0631085M</t>
  </si>
  <si>
    <t>0631086N</t>
  </si>
  <si>
    <t>0631099C</t>
  </si>
  <si>
    <t>0631120A</t>
  </si>
  <si>
    <t>0631126G</t>
  </si>
  <si>
    <t>0631199L</t>
  </si>
  <si>
    <t>0631408N</t>
  </si>
  <si>
    <t>0631409P</t>
  </si>
  <si>
    <t>0631410R</t>
  </si>
  <si>
    <t>0631411S</t>
  </si>
  <si>
    <t>0631502R</t>
  </si>
  <si>
    <t>0631522M</t>
  </si>
  <si>
    <t>0631731P</t>
  </si>
  <si>
    <t>0631736V</t>
  </si>
  <si>
    <t>0631773K</t>
  </si>
  <si>
    <t>0630028N</t>
  </si>
  <si>
    <t>0631688T</t>
  </si>
  <si>
    <t>COURPIERE</t>
  </si>
  <si>
    <t>0631523N</t>
  </si>
  <si>
    <t>0631733S</t>
  </si>
  <si>
    <t>CUNLHAT</t>
  </si>
  <si>
    <t>0630031S</t>
  </si>
  <si>
    <t>GERZAT</t>
  </si>
  <si>
    <t>0631161V</t>
  </si>
  <si>
    <t>GIAT</t>
  </si>
  <si>
    <t>0631092V</t>
  </si>
  <si>
    <t>ISSOIRE</t>
  </si>
  <si>
    <t>0630041C</t>
  </si>
  <si>
    <t>0631448G</t>
  </si>
  <si>
    <t>0631604B</t>
  </si>
  <si>
    <t>0631734T</t>
  </si>
  <si>
    <t>0631762Y</t>
  </si>
  <si>
    <t>0630036X</t>
  </si>
  <si>
    <t>LEMPDES</t>
  </si>
  <si>
    <t>0631412T</t>
  </si>
  <si>
    <t>0631482U</t>
  </si>
  <si>
    <t>0631479R</t>
  </si>
  <si>
    <t>LEZOUX</t>
  </si>
  <si>
    <t>0631481T</t>
  </si>
  <si>
    <t>MANZAT</t>
  </si>
  <si>
    <t>0630038Z</t>
  </si>
  <si>
    <t>MARINGUES</t>
  </si>
  <si>
    <t>0630039A</t>
  </si>
  <si>
    <t>0631097A</t>
  </si>
  <si>
    <t>0630010U</t>
  </si>
  <si>
    <t>OLLIERGUES</t>
  </si>
  <si>
    <t>0630045G</t>
  </si>
  <si>
    <t>ORCINES</t>
  </si>
  <si>
    <t>0631100D</t>
  </si>
  <si>
    <t>PIONSAT</t>
  </si>
  <si>
    <t>0630046H</t>
  </si>
  <si>
    <t>0630916D</t>
  </si>
  <si>
    <t>0631101E</t>
  </si>
  <si>
    <t>0631480S</t>
  </si>
  <si>
    <t>PONTAUMUR</t>
  </si>
  <si>
    <t>0630047J</t>
  </si>
  <si>
    <t>PONTGIBAUD</t>
  </si>
  <si>
    <t>0630049L</t>
  </si>
  <si>
    <t>0630050M</t>
  </si>
  <si>
    <t>RIOM</t>
  </si>
  <si>
    <t>0631121B</t>
  </si>
  <si>
    <t>0631580A</t>
  </si>
  <si>
    <t>0631735U</t>
  </si>
  <si>
    <t>0631763Z</t>
  </si>
  <si>
    <t>0631985R</t>
  </si>
  <si>
    <t>0630056U</t>
  </si>
  <si>
    <t>ROMAGNAT</t>
  </si>
  <si>
    <t>0630665F</t>
  </si>
  <si>
    <t>0630058W</t>
  </si>
  <si>
    <t>0630059X</t>
  </si>
  <si>
    <t>0630060Y</t>
  </si>
  <si>
    <t>0630061Z</t>
  </si>
  <si>
    <t>0631109N</t>
  </si>
  <si>
    <t>0630062A</t>
  </si>
  <si>
    <t>0630064C</t>
  </si>
  <si>
    <t>0630065D</t>
  </si>
  <si>
    <t>0631111R</t>
  </si>
  <si>
    <t>THIERS</t>
  </si>
  <si>
    <t>0630078T</t>
  </si>
  <si>
    <t>0631238D</t>
  </si>
  <si>
    <t>0631407M</t>
  </si>
  <si>
    <t>0630072L</t>
  </si>
  <si>
    <t>VOLVIC</t>
  </si>
  <si>
    <t>0630074N</t>
  </si>
  <si>
    <t>0631115V</t>
  </si>
  <si>
    <r>
      <t xml:space="preserve">PUY-DE-DÔME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</si>
  <si>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ALLIER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</si>
  <si>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CANTAL – </t>
    </r>
    <r>
      <rPr>
        <i/>
        <sz val="13"/>
        <color rgb="FF0070C0"/>
        <rFont val="Calibri"/>
        <family val="2"/>
        <scheme val="minor"/>
      </rPr>
      <t>Résultats par établissement</t>
    </r>
  </si>
  <si>
    <t>Évolution sur 20 ans et comparaison avec le national</t>
  </si>
  <si>
    <t>Borne intervalle</t>
  </si>
  <si>
    <t>Part (en %)</t>
  </si>
  <si>
    <t>Taux de réussite selon le sexe</t>
  </si>
  <si>
    <t>Nombre</t>
  </si>
  <si>
    <t>Résultats par établissement classés par département</t>
  </si>
  <si>
    <t>Détail des épreuves en série professionnelle spécialité agricole</t>
  </si>
  <si>
    <t>Détail des épreuves en série professionnelle hors agricole</t>
  </si>
  <si>
    <t>Détail des épreuves en série générale</t>
  </si>
  <si>
    <t>Statistiques des notes globales selon la série : moyenne générale, contrôle continu et épreuves finales</t>
  </si>
  <si>
    <t>Champ : Candidats scolaires en classe de 3e, présents au DNB. Sources : [1] [3]</t>
  </si>
  <si>
    <t>Récapitulatif des mentions selon différentes variables</t>
  </si>
  <si>
    <t>Mentions selon la série</t>
  </si>
  <si>
    <t>Taux de réussite des collèges selon le secteur et  la typologie</t>
  </si>
  <si>
    <t>Taux de réussite selon le retard scolaire</t>
  </si>
  <si>
    <t>Taux de réussite selon la catégorie socioprofessionnelle</t>
  </si>
  <si>
    <t>Part des candidats en professionnelle selon le département</t>
  </si>
  <si>
    <t>Taux de réussite par département</t>
  </si>
  <si>
    <t>Profil des candidats et taux de réussite</t>
  </si>
  <si>
    <t>Profil des candidats et taux de présence</t>
  </si>
  <si>
    <t>Profil des candidats présents - répartition (en %)</t>
  </si>
  <si>
    <t>Profil des candidats présents - effectifs</t>
  </si>
  <si>
    <t>Source : [1]</t>
  </si>
  <si>
    <t>Champ : tout candidat. Sources : [1] [3].</t>
  </si>
  <si>
    <r>
      <t xml:space="preserve">HAUTE-LOIRE – </t>
    </r>
    <r>
      <rPr>
        <i/>
        <sz val="14"/>
        <color rgb="FF0070C0"/>
        <rFont val="Calibri"/>
        <family val="2"/>
        <scheme val="minor"/>
      </rPr>
      <t>Résultats par établissement</t>
    </r>
  </si>
  <si>
    <t>Catégorie</t>
  </si>
  <si>
    <t>0630021F</t>
  </si>
  <si>
    <t>0630057V</t>
  </si>
  <si>
    <t>Scolaires de 3e dans l'agriculture</t>
  </si>
  <si>
    <t>nc</t>
  </si>
  <si>
    <t>nc : non calculé. Source : [1]</t>
  </si>
  <si>
    <t>(Typologie du ministère de l’éducation nationale)</t>
  </si>
  <si>
    <t>AGRICULTURE</t>
  </si>
  <si>
    <t>Total académique</t>
  </si>
  <si>
    <t>Série professionnelle agricole</t>
  </si>
  <si>
    <t>Série professionnelle hors agricole</t>
  </si>
  <si>
    <t>Candidats scolaires</t>
  </si>
  <si>
    <t>Série G - candidats scolaires de 3e présents</t>
  </si>
  <si>
    <t>Session 2017, résultats définitifs</t>
  </si>
  <si>
    <t>Scolaires de 3e en lycée, lycée pro, étab. d'enseignement adapté, ens. à distance</t>
  </si>
  <si>
    <t>Candidats individuels</t>
  </si>
  <si>
    <t>Lycées, lycées pro, EREA, ens. à distance...</t>
  </si>
  <si>
    <t>Rappel 2016</t>
  </si>
  <si>
    <t>Résultats définitifs du brevet dans l’académie</t>
  </si>
  <si>
    <t>Rappel part de mentions 2016</t>
  </si>
  <si>
    <t>A jour</t>
  </si>
  <si>
    <t>(sur 400)</t>
  </si>
  <si>
    <t>(sur 300)</t>
  </si>
  <si>
    <t>(sur 200)</t>
  </si>
  <si>
    <t>(sur 700)</t>
  </si>
  <si>
    <t>Total sur 700 points</t>
  </si>
  <si>
    <t>Socle</t>
  </si>
  <si>
    <t>Epreuves finales</t>
  </si>
  <si>
    <t>Enseignement de complément</t>
  </si>
  <si>
    <t>Sciences</t>
  </si>
  <si>
    <t>Français</t>
  </si>
  <si>
    <t>Discipline non linguistique</t>
  </si>
  <si>
    <t>Langues étrangères ou régionales</t>
  </si>
  <si>
    <t>Total épreuves finales</t>
  </si>
  <si>
    <t>Total écrit</t>
  </si>
  <si>
    <t>Total contrôle continu</t>
  </si>
  <si>
    <t>Epreuves de section internationale</t>
  </si>
  <si>
    <t>Total épreuves de section internationale</t>
  </si>
  <si>
    <t>Total socle</t>
  </si>
  <si>
    <t>+20</t>
  </si>
  <si>
    <t>Effectif</t>
  </si>
  <si>
    <t>Langue française</t>
  </si>
  <si>
    <t>Langages mathématiques, scientifiques, informatiques</t>
  </si>
  <si>
    <t>Langages des arts et du corps</t>
  </si>
  <si>
    <t>Les méthodes et outils pour apprendre</t>
  </si>
  <si>
    <t>La formation de la personne et du citoyen</t>
  </si>
  <si>
    <t>Les systèmes naturels et les systèmes techniques</t>
  </si>
  <si>
    <t>Les représentations du monde et de l'activité humaine</t>
  </si>
  <si>
    <t>Mathématiques</t>
  </si>
  <si>
    <t>Soutenance de projet</t>
  </si>
  <si>
    <t>Linguistique</t>
  </si>
  <si>
    <t>HG-EMC</t>
  </si>
  <si>
    <t>005AA</t>
  </si>
  <si>
    <t>005AB</t>
  </si>
  <si>
    <t>005AC</t>
  </si>
  <si>
    <t>005AD</t>
  </si>
  <si>
    <t>005B</t>
  </si>
  <si>
    <t>005C</t>
  </si>
  <si>
    <t>005D</t>
  </si>
  <si>
    <t>005E</t>
  </si>
  <si>
    <t>Hors agricole</t>
  </si>
  <si>
    <t>Agricole</t>
  </si>
  <si>
    <t>10 points</t>
  </si>
  <si>
    <t>25 points</t>
  </si>
  <si>
    <t>40 points</t>
  </si>
  <si>
    <t>50 points</t>
  </si>
  <si>
    <t>Insuffisant</t>
  </si>
  <si>
    <t>Fragile</t>
  </si>
  <si>
    <t>Satisfaisant</t>
  </si>
  <si>
    <t>Très bonne maîtrise</t>
  </si>
  <si>
    <t>Répartition des notes (en % par ligne)</t>
  </si>
  <si>
    <t>Détail du socle selon la série</t>
  </si>
  <si>
    <t>Langue et culture de l'antiquité : Latin</t>
  </si>
  <si>
    <t>Langue et culture de l'antiquité : Grec</t>
  </si>
  <si>
    <t>Occitan langue d'oc</t>
  </si>
  <si>
    <t>Langue des signes Française</t>
  </si>
  <si>
    <t>Découverte professionnelle</t>
  </si>
  <si>
    <t>Anglais</t>
  </si>
  <si>
    <t>Espagnol</t>
  </si>
  <si>
    <t>0 point</t>
  </si>
  <si>
    <t>20 points</t>
  </si>
  <si>
    <t>Non validé</t>
  </si>
  <si>
    <t>Atteint</t>
  </si>
  <si>
    <t>Dépassé</t>
  </si>
  <si>
    <t>Détail de l'enseignement de complément selon la série</t>
  </si>
  <si>
    <t>2017 : données provisoires pour la France Métropolitaine</t>
  </si>
  <si>
    <t>Note sur 20</t>
  </si>
  <si>
    <t>Total 2016</t>
  </si>
  <si>
    <t>Répartition des notes à l'écrit de français</t>
  </si>
  <si>
    <t>[0;5[</t>
  </si>
  <si>
    <t>[5;10[</t>
  </si>
  <si>
    <t>[10;15[</t>
  </si>
  <si>
    <t>[15;20[</t>
  </si>
  <si>
    <t>[20;25[</t>
  </si>
  <si>
    <t>[25;30[</t>
  </si>
  <si>
    <t>[30;35[</t>
  </si>
  <si>
    <t>[35;40[</t>
  </si>
  <si>
    <t>[40;45[</t>
  </si>
  <si>
    <t>Note sur 50</t>
  </si>
  <si>
    <t>Total 2017</t>
  </si>
  <si>
    <t>Répartition des notes à l'écrit de mathématiques</t>
  </si>
  <si>
    <t>[0;2[</t>
  </si>
  <si>
    <t>[2;4[</t>
  </si>
  <si>
    <t>[4;6[</t>
  </si>
  <si>
    <t>[6;8[</t>
  </si>
  <si>
    <t>[8;10[</t>
  </si>
  <si>
    <t>[10;12[</t>
  </si>
  <si>
    <t>[12;14[</t>
  </si>
  <si>
    <t>[14;16[</t>
  </si>
  <si>
    <t>[16;18[</t>
  </si>
  <si>
    <t>[45;50]</t>
  </si>
  <si>
    <t>[100;150[</t>
  </si>
  <si>
    <t>[150;200[</t>
  </si>
  <si>
    <t>[200;250[</t>
  </si>
  <si>
    <t>[250;300[</t>
  </si>
  <si>
    <t>[300;350[</t>
  </si>
  <si>
    <t>[ 50;100[</t>
  </si>
  <si>
    <t>[350;400]</t>
  </si>
  <si>
    <t>dont élèves ayant obtenu 400 points</t>
  </si>
  <si>
    <t>Hors élèves ayant obtenu 400 points</t>
  </si>
  <si>
    <t xml:space="preserve">Champ : Candidats scolaires en classe de 3e, présents au DNB. Source : [1]. </t>
  </si>
  <si>
    <t>Comparaison Fr. métro (p)</t>
  </si>
  <si>
    <t>Total Série professionnelle</t>
  </si>
  <si>
    <t>Part série pro hors agri</t>
  </si>
  <si>
    <t>Part série pro agri</t>
  </si>
  <si>
    <t>Part totale série pro</t>
  </si>
  <si>
    <t>Rappel série pro 2016</t>
  </si>
  <si>
    <t>JEAN BAPTISTE DESFILHES</t>
  </si>
  <si>
    <t>BELLERIVE-SUR-ALLIER</t>
  </si>
  <si>
    <t>JEAN ROSTAND</t>
  </si>
  <si>
    <t>BOURBON-L'ARCHAMBAULT</t>
  </si>
  <si>
    <t>ACHILLE ALLIER</t>
  </si>
  <si>
    <t>FRANCOIS PERON</t>
  </si>
  <si>
    <t>EMILE MALE</t>
  </si>
  <si>
    <t>GENEVIEVE VINCENT</t>
  </si>
  <si>
    <t>COSNE-D'ALLIER</t>
  </si>
  <si>
    <t>EMILE GUILLAUMIN</t>
  </si>
  <si>
    <t>MAURICE CONSTANTIN WEYER</t>
  </si>
  <si>
    <t>ALBERT LONDRES</t>
  </si>
  <si>
    <t>SAINT JOSEPH</t>
  </si>
  <si>
    <t>VALERY LARBAUD</t>
  </si>
  <si>
    <t>MARIE CURIE</t>
  </si>
  <si>
    <t>LOUIS ARAGON</t>
  </si>
  <si>
    <t>LOUIS PERGAUD</t>
  </si>
  <si>
    <t>FERDINAND DUBREUIL</t>
  </si>
  <si>
    <t>JOSEPH HENNEQUIN</t>
  </si>
  <si>
    <t>GUSTAVE EIFFEL</t>
  </si>
  <si>
    <t>SAINTE PROCULE</t>
  </si>
  <si>
    <t>GEORGE SAND</t>
  </si>
  <si>
    <t>JALIGNY-SUR-BESBRE</t>
  </si>
  <si>
    <t>DES CHENEVIERES</t>
  </si>
  <si>
    <t>LUCIEN COLON</t>
  </si>
  <si>
    <t>VICTOR HUGO</t>
  </si>
  <si>
    <t>LE MAYET-DE-MONTAGNE</t>
  </si>
  <si>
    <t>JULES VERNE</t>
  </si>
  <si>
    <t>LURCY-LEVIS</t>
  </si>
  <si>
    <t>ANDRE BOUTRY</t>
  </si>
  <si>
    <t>MARCILLAT-EN-COMBRAILLE</t>
  </si>
  <si>
    <t>DE LA COMBRAILLE</t>
  </si>
  <si>
    <t>PAUL CONSTANS</t>
  </si>
  <si>
    <t>JEAN ZAY</t>
  </si>
  <si>
    <t>JEAN-JACQUES SOULIER</t>
  </si>
  <si>
    <t>SAINTE-LOUISE</t>
  </si>
  <si>
    <t>JULES FERRY</t>
  </si>
  <si>
    <t>SAINT-JOSEPH</t>
  </si>
  <si>
    <t>MONTMARAULT</t>
  </si>
  <si>
    <t>JEANNE CLUZEL</t>
  </si>
  <si>
    <t>CHARLES PEGUY</t>
  </si>
  <si>
    <t>ANNE DE BEAUJEU</t>
  </si>
  <si>
    <t>SAINT BENOIT</t>
  </si>
  <si>
    <t>ANNA RODIER</t>
  </si>
  <si>
    <t>NERIS-LES-BAINS</t>
  </si>
  <si>
    <t>FRANCOIS RABELAIS</t>
  </si>
  <si>
    <t>SAINT-GERMAIN-DES-FOSSES</t>
  </si>
  <si>
    <t>JEAN DE LA FONTAINE</t>
  </si>
  <si>
    <t>SAINT-POURCAIN-SUR-SIOULE</t>
  </si>
  <si>
    <t>NOTRE DAME DES VICTOIRES</t>
  </si>
  <si>
    <t>BLAISE DE VIGENERE</t>
  </si>
  <si>
    <t>SAINT-YORRE</t>
  </si>
  <si>
    <t>CHARLOTTE DELBO</t>
  </si>
  <si>
    <t>VALLON-EN-SULLY</t>
  </si>
  <si>
    <t>ALAIN FOURNIER</t>
  </si>
  <si>
    <t>VARENNES-SUR-ALLIER</t>
  </si>
  <si>
    <t>ANTOINE DE ST EXUPERY</t>
  </si>
  <si>
    <t>VAL D'ALLIER</t>
  </si>
  <si>
    <t>LES CELESTINS</t>
  </si>
  <si>
    <t>SAINT DOMINIQUE</t>
  </si>
  <si>
    <t>JEAN MONNET</t>
  </si>
  <si>
    <t>FRANCOIS VILLON</t>
  </si>
  <si>
    <t>MAURICE PESCHAUD</t>
  </si>
  <si>
    <t>LA JORDANNE</t>
  </si>
  <si>
    <t>MONNET-MERMOZ</t>
  </si>
  <si>
    <t>RAYMOND CORTAT</t>
  </si>
  <si>
    <t>JEANNE DE LA TREILHE</t>
  </si>
  <si>
    <t>GERBERT</t>
  </si>
  <si>
    <t>LA PONETIE</t>
  </si>
  <si>
    <t>CHAUDES-AIGUES</t>
  </si>
  <si>
    <t>LOUIS PASTEUR</t>
  </si>
  <si>
    <t>GEORGES POMPIDOU</t>
  </si>
  <si>
    <t>LAROQUEBROU</t>
  </si>
  <si>
    <t>DU VAL DE CERE</t>
  </si>
  <si>
    <t>PIERRE GALERY</t>
  </si>
  <si>
    <t>DU MERIDIEN</t>
  </si>
  <si>
    <t>NOTRE DAME DES MIRACLES</t>
  </si>
  <si>
    <t>DES PORTES DU MIDI</t>
  </si>
  <si>
    <t>SAINTE FLORE</t>
  </si>
  <si>
    <t>MARCELLIN BOULE</t>
  </si>
  <si>
    <t>NEUSSARGUES EN PINATELLE</t>
  </si>
  <si>
    <t>NOTRE DAME DES OLIVIERS</t>
  </si>
  <si>
    <t>DES GORGES DE LA TRUYERE</t>
  </si>
  <si>
    <t>RIOM-ES-MONTAGNES</t>
  </si>
  <si>
    <t>GEORGES BATAILLE</t>
  </si>
  <si>
    <t>SACRE COEUR</t>
  </si>
  <si>
    <t>SAINT-CERNIN</t>
  </si>
  <si>
    <t>HENRI MONDOR</t>
  </si>
  <si>
    <t>SAINT-FLOUR</t>
  </si>
  <si>
    <t>BLAISE PASCAL</t>
  </si>
  <si>
    <t>DE HAUTE AUVERGNE</t>
  </si>
  <si>
    <t>SAINT JOSEPH LA PRESENTATION</t>
  </si>
  <si>
    <t>LA VIGIERE</t>
  </si>
  <si>
    <t>SAINT-MAMET-LA-SALVETAT</t>
  </si>
  <si>
    <t>JEAN DAUZIE</t>
  </si>
  <si>
    <t>VIC-SUR-CERE</t>
  </si>
  <si>
    <t>GEORGES BRASSENS</t>
  </si>
  <si>
    <t>DU MONT BAR</t>
  </si>
  <si>
    <t>AUREC-SUR-LOIRE</t>
  </si>
  <si>
    <t>NOTRE DAME DE LA FAYE</t>
  </si>
  <si>
    <t>DES GORGES DE LA LOIRE</t>
  </si>
  <si>
    <t>DES FONTILLES</t>
  </si>
  <si>
    <t>LA FAYETTE</t>
  </si>
  <si>
    <t>SAINT JULIEN</t>
  </si>
  <si>
    <t>BRIVES-CHARENSAC</t>
  </si>
  <si>
    <t>PARADIS</t>
  </si>
  <si>
    <t>LA CHARTREUSE</t>
  </si>
  <si>
    <t>DE CORSAC</t>
  </si>
  <si>
    <t>CRAPONNE-SUR-ARZON</t>
  </si>
  <si>
    <t>DES HAUTS DE L'ARZON</t>
  </si>
  <si>
    <t>NOTRE DAME</t>
  </si>
  <si>
    <t>LE SACRE COEUR</t>
  </si>
  <si>
    <t>LA CHAISE-DIEU</t>
  </si>
  <si>
    <t>HENRI POURRAT</t>
  </si>
  <si>
    <t>ROBERT LOUIS STEVENSON</t>
  </si>
  <si>
    <t>DU HAUT ALLIER</t>
  </si>
  <si>
    <t>LE CHAMBON-SUR-LIGNON</t>
  </si>
  <si>
    <t>DU LIGNON</t>
  </si>
  <si>
    <t>LE MONASTIER-SUR-GAZEILLE</t>
  </si>
  <si>
    <t>LAURENT EYNAC</t>
  </si>
  <si>
    <t>LE PUY-EN-VELAY</t>
  </si>
  <si>
    <t>CHARLES ET ADRIEN DUPUY</t>
  </si>
  <si>
    <t>JULES VALLES</t>
  </si>
  <si>
    <t>ANNE MARIE MARTEL</t>
  </si>
  <si>
    <t>SAINT REGIS</t>
  </si>
  <si>
    <t>SAINT JOSEPH LE ROSAIRE</t>
  </si>
  <si>
    <t>SAINT-LOUIS</t>
  </si>
  <si>
    <t>MONISTROL-SUR-LOIRE</t>
  </si>
  <si>
    <t>NOTRE DAME DU CHATEAU</t>
  </si>
  <si>
    <t>LE MONTEIL</t>
  </si>
  <si>
    <t>VAL DE SENOUIRE</t>
  </si>
  <si>
    <t>BORIS VIAN</t>
  </si>
  <si>
    <t>SAINT-DIDIER-EN-VELAY</t>
  </si>
  <si>
    <t>ROGER RUEL</t>
  </si>
  <si>
    <t>JEANNE D'ARC</t>
  </si>
  <si>
    <t>SAINT-JULIEN-CHAPTEUIL</t>
  </si>
  <si>
    <t>JULES ROMAINS</t>
  </si>
  <si>
    <t>SAINTE-FLORINE</t>
  </si>
  <si>
    <t>MARGUERITE THOMAS</t>
  </si>
  <si>
    <t>SAINTE BERNADETTE</t>
  </si>
  <si>
    <t>SAINTE-SIGOLENE</t>
  </si>
  <si>
    <t>JOACHIM BARRANDE</t>
  </si>
  <si>
    <t>LA PRESENTATION</t>
  </si>
  <si>
    <t>DE LA LIONCHERE</t>
  </si>
  <si>
    <t>SAINT-MARTIN</t>
  </si>
  <si>
    <t>SAINT PIERRE - SAINTE ANNE</t>
  </si>
  <si>
    <t>EMMANUEL CHABRIER</t>
  </si>
  <si>
    <t>DIDEROT</t>
  </si>
  <si>
    <t>SAINT LOUIS</t>
  </si>
  <si>
    <t>JEAN AUGUSTE SENEZE</t>
  </si>
  <si>
    <t>I. ET F. JOLIOT-CURIE</t>
  </si>
  <si>
    <t>MOLIERE</t>
  </si>
  <si>
    <t>BESSE-ET-SAINT-ANASTAISE</t>
  </si>
  <si>
    <t>DU PAVIN</t>
  </si>
  <si>
    <t>DU BEFFROI</t>
  </si>
  <si>
    <t>BOURG-LASTIC</t>
  </si>
  <si>
    <t>WILLY MABRUT</t>
  </si>
  <si>
    <t>BRASSAC-LES-MINES</t>
  </si>
  <si>
    <t>CHAMALIERES</t>
  </si>
  <si>
    <t>TEILHARD DE CHARDIN</t>
  </si>
  <si>
    <t>SAINTE THECLE</t>
  </si>
  <si>
    <t>ANTOINE GRIMOALD MONNET</t>
  </si>
  <si>
    <t>CHATEL-GUYON</t>
  </si>
  <si>
    <t>CHAMPCLAUX</t>
  </si>
  <si>
    <t>CLERMONT-FERRAND</t>
  </si>
  <si>
    <t>ROGER CLAUSTRES</t>
  </si>
  <si>
    <t>AMEDEE GASQUET</t>
  </si>
  <si>
    <t>MASSILLON</t>
  </si>
  <si>
    <t>SAINT ALYRE</t>
  </si>
  <si>
    <t>FRANC ROSIER</t>
  </si>
  <si>
    <t>LES CORDELIERS</t>
  </si>
  <si>
    <t>GERARD PHILIPE</t>
  </si>
  <si>
    <t>LUCIE AUBRAC</t>
  </si>
  <si>
    <t>LA CHARME</t>
  </si>
  <si>
    <t>CAMILLE CLAUDEL</t>
  </si>
  <si>
    <t>CHARLES BAUDELAIRE</t>
  </si>
  <si>
    <t>ALBERT CAMUS</t>
  </si>
  <si>
    <t>FENELON</t>
  </si>
  <si>
    <t>GODEFROY DE BOUILLON</t>
  </si>
  <si>
    <t>ROGER QUILLIOT</t>
  </si>
  <si>
    <t>COURNON-D'AUVERGNE</t>
  </si>
  <si>
    <t>MARC BLOCH</t>
  </si>
  <si>
    <t>LA RIBEYRE</t>
  </si>
  <si>
    <t>BELLIME</t>
  </si>
  <si>
    <t>SAINT PIERRE</t>
  </si>
  <si>
    <t>LUCIEN GACHON</t>
  </si>
  <si>
    <t>ANATOLE FRANCE</t>
  </si>
  <si>
    <t>J.B DE LA SALLE</t>
  </si>
  <si>
    <t>HENRI SAINTE-CLAIRE DEVILLE</t>
  </si>
  <si>
    <t>DE VERRIERE</t>
  </si>
  <si>
    <t>LES PRES</t>
  </si>
  <si>
    <t>SEVIGNE SAINT LOUIS</t>
  </si>
  <si>
    <t>LA MONNERIE-LE-MONTEL</t>
  </si>
  <si>
    <t>DE LA DUROLLE</t>
  </si>
  <si>
    <t>LA TOUR-D'AUVERGNE</t>
  </si>
  <si>
    <t>SANCY - ARTENSE</t>
  </si>
  <si>
    <t>ANTOINE DE SAINT EXUPERY</t>
  </si>
  <si>
    <t>LES ANCIZES-COMPS</t>
  </si>
  <si>
    <t>LES MARTRES-DE-VEYRE</t>
  </si>
  <si>
    <t>GEORGE ONSLOW</t>
  </si>
  <si>
    <t>RENE CASSIN</t>
  </si>
  <si>
    <t>LOUISE MICHEL</t>
  </si>
  <si>
    <t>MURAT-LE-QUAIRE</t>
  </si>
  <si>
    <t>MARCEL BONY</t>
  </si>
  <si>
    <t>ALEXANDRE VARENNE</t>
  </si>
  <si>
    <t>SAINTE ANNE</t>
  </si>
  <si>
    <t>NESTOR PERRET</t>
  </si>
  <si>
    <t>PONT-DU-CHATEAU</t>
  </si>
  <si>
    <t>MORTAIX</t>
  </si>
  <si>
    <t>PIERRE BOULANGER</t>
  </si>
  <si>
    <t>PIERRE GIRONNET</t>
  </si>
  <si>
    <t>ANNA GARCIN-MAYADE</t>
  </si>
  <si>
    <t>PUY-GUILLAUME</t>
  </si>
  <si>
    <t>CONDORCET</t>
  </si>
  <si>
    <t>JEAN VILAR</t>
  </si>
  <si>
    <t>MICHEL DE L'HOSPITAL</t>
  </si>
  <si>
    <t>SAINTE MARIE</t>
  </si>
  <si>
    <t>PIERRE MENDES FRANCE</t>
  </si>
  <si>
    <t>PIERRE JOEL BONTE</t>
  </si>
  <si>
    <t>ROCHEFORT-MONTAGNE</t>
  </si>
  <si>
    <t>GORDON BENNETT</t>
  </si>
  <si>
    <t>DE LATTRE DE TASSIGNY</t>
  </si>
  <si>
    <t>SAINT-AMANT-ROCHE-SAVINE</t>
  </si>
  <si>
    <t>ALEXANDRE VIALATTE</t>
  </si>
  <si>
    <t>SAINT-ANTHEME</t>
  </si>
  <si>
    <t>VAL D'ANCE</t>
  </si>
  <si>
    <t>SAINT-DIER-D'AUVERGNE</t>
  </si>
  <si>
    <t>SAINT-ELOY-LES-MINES</t>
  </si>
  <si>
    <t>DESAIX</t>
  </si>
  <si>
    <t>SAINT-GERMAIN-L'HERM</t>
  </si>
  <si>
    <t>GASPARD DES MONTAGNES</t>
  </si>
  <si>
    <t>SAINT-GERMAIN-LEMBRON</t>
  </si>
  <si>
    <t>DE LIZINIAT</t>
  </si>
  <si>
    <t>SAINT-GERVAIS-D'AUVERGNE</t>
  </si>
  <si>
    <t>BAPTISTE BASCOULERGUE</t>
  </si>
  <si>
    <t>SAINT-SATURNIN</t>
  </si>
  <si>
    <t>GERMAINE TILLION</t>
  </si>
  <si>
    <t>ANTOINE AUDEMBRON</t>
  </si>
  <si>
    <t>SAINTE JEANNE D'ARC</t>
  </si>
  <si>
    <t>VIC-LE-COMTE</t>
  </si>
  <si>
    <t>DE LA COMTE - HENRI BERTRAND</t>
  </si>
  <si>
    <t>SAINTE AGNES</t>
  </si>
  <si>
    <t>DOMPIERRE-S/-B</t>
  </si>
  <si>
    <t>de 3e, ministère de l'éducation nationale (hors ens. à distance)</t>
  </si>
  <si>
    <t>Taux de réussite des collèges en éducation prioritaire</t>
  </si>
  <si>
    <t>Hors EP</t>
  </si>
  <si>
    <t>REP</t>
  </si>
  <si>
    <t>REP+</t>
  </si>
  <si>
    <t>Sous-total EP</t>
  </si>
  <si>
    <r>
      <rPr>
        <sz val="10"/>
        <color theme="1"/>
        <rFont val="Calibri"/>
        <family val="2"/>
      </rPr>
      <t>É</t>
    </r>
    <r>
      <rPr>
        <sz val="10"/>
        <color theme="1"/>
        <rFont val="Calibri"/>
        <family val="2"/>
        <scheme val="minor"/>
      </rPr>
      <t>preuves finales**</t>
    </r>
  </si>
  <si>
    <t>** Hors épreuves de section internationale</t>
  </si>
  <si>
    <t>Rappel moyenne 2016 harmonisée sur un même barême</t>
  </si>
  <si>
    <t>Contrôle continu*</t>
  </si>
  <si>
    <t>[0;2.5[</t>
  </si>
  <si>
    <t>[2.5;5[</t>
  </si>
  <si>
    <t>[5;7.5[</t>
  </si>
  <si>
    <t>[7.5;10[</t>
  </si>
  <si>
    <t>[10;12.5[</t>
  </si>
  <si>
    <t>[12.5;15[</t>
  </si>
  <si>
    <t>[15;17.5[</t>
  </si>
  <si>
    <t>[17.5;20]</t>
  </si>
  <si>
    <t>Note sur 400</t>
  </si>
  <si>
    <t>Effectif 2017</t>
  </si>
  <si>
    <t>Effectif 2016</t>
  </si>
  <si>
    <t>Part en %</t>
  </si>
  <si>
    <t>Contrôle continu 2016</t>
  </si>
  <si>
    <t>Socle 2017</t>
  </si>
  <si>
    <t>[  0; 50[</t>
  </si>
  <si>
    <t>Répartition des notes au socle</t>
  </si>
  <si>
    <t>Comparaison avec le contrôle continu de la session précédente</t>
  </si>
  <si>
    <t>[350;400[</t>
  </si>
  <si>
    <t>[400;450[</t>
  </si>
  <si>
    <t>[450;500[</t>
  </si>
  <si>
    <t>[500;550[</t>
  </si>
  <si>
    <t>[550;600[</t>
  </si>
  <si>
    <t>[600;650[</t>
  </si>
  <si>
    <t>Barême 2018</t>
  </si>
  <si>
    <t>Note sur 800</t>
  </si>
  <si>
    <t>[650;700]</t>
  </si>
  <si>
    <t>Notes après majoration</t>
  </si>
  <si>
    <t>Notes avant majoration</t>
  </si>
  <si>
    <t>Part de mentions parmi les présents</t>
  </si>
  <si>
    <t>Admis sans mention</t>
  </si>
  <si>
    <t>Refusés</t>
  </si>
  <si>
    <t>Répartition des notes selon les barêmes 2017 et 2018 (% par colonne)</t>
  </si>
  <si>
    <t>Taux de réussite et mention selon les barêmes 2017 et 2018</t>
  </si>
  <si>
    <t>Répartition des notes à l'écrit de sciences</t>
  </si>
  <si>
    <t>Répartition des notes à l'écrit d'histoire-géographie - ens. moral et civique</t>
  </si>
  <si>
    <t>Taux de présence</t>
  </si>
  <si>
    <t>Candidats présents</t>
  </si>
  <si>
    <t>France métr.</t>
  </si>
  <si>
    <t>[0;10[</t>
  </si>
  <si>
    <t>[10;20[</t>
  </si>
  <si>
    <t>[20;30[</t>
  </si>
  <si>
    <t>[30;40[</t>
  </si>
  <si>
    <t>[40;50[</t>
  </si>
  <si>
    <t>[50;60[</t>
  </si>
  <si>
    <t>[60;70[</t>
  </si>
  <si>
    <t>[70;80[</t>
  </si>
  <si>
    <t>[80;90[</t>
  </si>
  <si>
    <t>Répartition des notes à la soutenance de projet</t>
  </si>
  <si>
    <t>[90;100]</t>
  </si>
  <si>
    <t>[18;20]</t>
  </si>
  <si>
    <t>Mention AB</t>
  </si>
  <si>
    <t>Mention B</t>
  </si>
  <si>
    <t>Mention TB</t>
  </si>
  <si>
    <t>Comparaison des mentions entre 2016 et 2017</t>
  </si>
  <si>
    <t>Part de présents en série pro.</t>
  </si>
  <si>
    <t>* Somme du socle (sur 400) et de l'éventuel enseignement de complément (sur 20)</t>
  </si>
  <si>
    <t xml:space="preserve">[2] Enquête rapide du DNB, résultats provisoires nationaux session de juin 2017 (hors session de remplacement de septembre), extraits de EDECN début juillet. DEPP. </t>
  </si>
  <si>
    <t>Champ : tout candidat. Sources : [1] [2] [3]. (p) : provisoire</t>
  </si>
  <si>
    <t>Les résultats au socle et aux écrits dans les collèges</t>
  </si>
  <si>
    <t>Comparaison Fr. metr.</t>
  </si>
  <si>
    <t>Champ : tout candidat. Sources : [1] [2] [3].</t>
  </si>
  <si>
    <t>Total de présents</t>
  </si>
  <si>
    <t>% des présents</t>
  </si>
  <si>
    <t>Fr. Metro +DOM (p)</t>
  </si>
  <si>
    <t>Total sur 700 points**</t>
  </si>
  <si>
    <t>Barème 2017</t>
  </si>
  <si>
    <t>Barème 2018</t>
  </si>
  <si>
    <r>
      <t>(Candidats scolaires de 3</t>
    </r>
    <r>
      <rPr>
        <i/>
        <vertAlign val="superscript"/>
        <sz val="8"/>
        <color rgb="FF595959"/>
        <rFont val="Calibri"/>
        <family val="2"/>
        <scheme val="minor"/>
      </rPr>
      <t>e</t>
    </r>
    <r>
      <rPr>
        <i/>
        <sz val="8"/>
        <color rgb="FF595959"/>
        <rFont val="Calibri"/>
        <family val="2"/>
        <scheme val="minor"/>
      </rPr>
      <t>, établissements du 2</t>
    </r>
    <r>
      <rPr>
        <i/>
        <vertAlign val="superscript"/>
        <sz val="8"/>
        <color rgb="FF595959"/>
        <rFont val="Calibri"/>
        <family val="2"/>
        <scheme val="minor"/>
      </rPr>
      <t>nd</t>
    </r>
    <r>
      <rPr>
        <i/>
        <sz val="8"/>
        <color rgb="FF595959"/>
        <rFont val="Calibri"/>
        <family val="2"/>
        <scheme val="minor"/>
      </rPr>
      <t xml:space="preserve"> degré public et privé sous contrat du ministère de l’éducation nationale, hors ens. à distance, nc : non calculé)</t>
    </r>
  </si>
  <si>
    <t>Champ : candidats scolaires de 3e, présents au DNB, série générale.</t>
  </si>
  <si>
    <t xml:space="preserve">Notes avant majoration. Source : [1]. Lecture : chaque collège est représenté par un symbole. </t>
  </si>
  <si>
    <t>Sur l’axe horizontal se lit le score moyen obtenu par les élèves au socle. Sur l’axe vertical se lit la note moyenne aux quatre écrits.</t>
  </si>
  <si>
    <t>Champ : Candidats scolaires de 3e, collèges sous tutelle du ministère de l’éducation nationale, série générale. Source : [1]</t>
  </si>
  <si>
    <t>Champ : scolaires de 3e, collèges sous tutelle du ministère de l’éducation nationale, série générale. Sources : [1] [3]</t>
  </si>
  <si>
    <t>HG-EMC : histoire géographie enseignement moral et civique. Champ : Candidats scolaires en classe de 3e, présents au DNB, série générale, hors dispensés aux épreuves concernées. Source : [1]</t>
  </si>
  <si>
    <t>HG-EMC : histoire géographie enseignement moral et civique. Champ : Candidats scolaires en classe de 3e, présents au DNB, série professionnelle hors spécialité agricole, hors dispensés aux épreuves concernées. Source : [1]</t>
  </si>
  <si>
    <t>HG-EMC : histoire géographie enseignement moral et civique. Champ : Candidats scolaires en classe de 3e, présents au DNB, série professionnelle spécialité agricole, hors dispensés aux épreuves concernées. Source : [1]</t>
  </si>
  <si>
    <t xml:space="preserve">Champ : Candidats scolaires en classe de 3e, présents au DNB, série générale, hors dispensés aux épreuves concernées. Notes avant majoration. </t>
  </si>
  <si>
    <t>Les candidats sont regroupés par intervalle de notes : [0 ;5[, [5 ;10[ jusqu’à [45 ;50].</t>
  </si>
  <si>
    <t xml:space="preserve">Sources : [1] [3]. Lecture : Les notes 2016 ont été rapportées au même barème que celui de 2017 pour pouvoir être comparées. </t>
  </si>
  <si>
    <t>Champ : Candidats scolaires en classe de 3e, présents au DNB, hors dispensés aux épreuves concernées. Source : [1]</t>
  </si>
  <si>
    <t>Nc : non calculé. Champ : Candidats scolaires en classe de 3e, présents au DNB. Source : [1]</t>
  </si>
  <si>
    <t xml:space="preserve">Lecture : En 2018, il est prévu de faire évoluer les modalités d’attribution du brevet. Les écrits de français et mathématiques </t>
  </si>
  <si>
    <t>compteront pour 100 points chacun, et non 50 points comme en 2017, ce qui portera les épreuves terminales à 400 points et</t>
  </si>
  <si>
    <t xml:space="preserve">réellement observée en cette session, et les notes avec « barème 2018 » correspondent aux moyennes de cette session </t>
  </si>
  <si>
    <t>recalculées en comptant les épreuves de français et de mathématiques sur 100 points au lieu de 50, et en rapportant cette note</t>
  </si>
  <si>
    <t>recalculée sur une échelle de 700 points pour qu’elle soit comparable au barème 2017.</t>
  </si>
  <si>
    <t xml:space="preserve">la note globale du brevet sur 800 points. Dans ces graphiques, les notes avec « barème 2017 » correspondent aux notes </t>
  </si>
  <si>
    <t>(Typologie des collèges publics réalisée dans l’académie de Clermont-Ferrand en 2011, source : [4])</t>
  </si>
  <si>
    <t xml:space="preserve">[1] Résultats définitifs du diplôme national du brevet de la session de juin 2017 et de la session de remplacement de septembre, académie de Clermont-Ferrand. Tout candidat (scolaires de 3ème des établissements publics ou privés sous contrat de l’éducation nationale, y compris formation à distance, et de l’agriculture, candidats individuels). Données extraites de EDECA, base de données alimentée par CYCLADES, en octobre. </t>
  </si>
  <si>
    <t>[3] Résultats définitifs du diplôme national du brevet redressés nationalement (fichiers transmis par la DEPP ou extraits de la base centrale de pilotage), sessions antérieures à 2017 (OCEAN).</t>
  </si>
  <si>
    <t>[6] Éduscol. « Diplôme national du brevet - Modalités d'attribution du diplôme national du brevet » [page Internet], (consultée le 10/07/2017 et le 15/01/2018) http://eduscol.education.fr/cid98239/modalites-d-attribution-du-diplome-national-du-brevet.html</t>
  </si>
  <si>
    <r>
      <t xml:space="preserve">[4] Rectorat de Clermont-Ferrand-DSE (2011), « Typologie des collèges publics », </t>
    </r>
    <r>
      <rPr>
        <i/>
        <sz val="10"/>
        <rFont val="Calibri"/>
        <family val="2"/>
      </rPr>
      <t>Notes statistiques</t>
    </r>
    <r>
      <rPr>
        <sz val="10"/>
        <rFont val="Calibri"/>
        <family val="2"/>
      </rPr>
      <t>, n°10-11, mai 2011. (Accès réservé éducation nationale)</t>
    </r>
  </si>
  <si>
    <r>
      <t xml:space="preserve">[5] Rectorat de Clermont-Ferrand-DSE (2016), « Diplôme national du brevet, session 2016 », </t>
    </r>
    <r>
      <rPr>
        <i/>
        <sz val="10"/>
        <rFont val="Calibri"/>
        <family val="2"/>
      </rPr>
      <t>Notes statistiques</t>
    </r>
    <r>
      <rPr>
        <sz val="10"/>
        <rFont val="Calibri"/>
        <family val="2"/>
      </rPr>
      <t>, n°11-16, novembre 2016.</t>
    </r>
  </si>
  <si>
    <t xml:space="preserve">Rectorat de Clermont-Ferrand-DSE (2017), « Diplôme national du brevet, session 2017 », Notes statistiques,  01-18. </t>
  </si>
  <si>
    <t>Les points sont diffus : pour une même moyenne aux écrits (même position verticale), les résultats moyens au socle des collèges sont très variés (étendue horizontale).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</si>
</sst>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#,##0_ ;\-#,##0\ "/>
    <numFmt numFmtId="165" formatCode="0.0%"/>
    <numFmt numFmtId="166" formatCode="#,##0.0_ ;\-#,##0.0\ "/>
    <numFmt numFmtId="167" formatCode="_-* #,##0\ _€_-;\-* #,##0\ _€_-;_-* &quot;-&quot;??\ _€_-;_-@_-"/>
    <numFmt numFmtId="168" formatCode="#,##0.0"/>
    <numFmt numFmtId="169" formatCode="0.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8"/>
      <color rgb="FF595959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 tint="0.34998626667073579"/>
      <name val="Arial"/>
      <family val="2"/>
    </font>
    <font>
      <sz val="8"/>
      <name val="Arial"/>
      <family val="2"/>
    </font>
    <font>
      <sz val="28"/>
      <color rgb="FF244061"/>
      <name val="Calibri"/>
      <family val="2"/>
      <scheme val="minor"/>
    </font>
    <font>
      <i/>
      <sz val="20"/>
      <color rgb="FF365F9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365F91"/>
      <name val="Calibri"/>
      <family val="2"/>
      <scheme val="minor"/>
    </font>
    <font>
      <sz val="10"/>
      <name val="MS Sans Serif"/>
      <family val="2"/>
    </font>
    <font>
      <i/>
      <sz val="10"/>
      <color theme="1" tint="0.34998626667073579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i/>
      <vertAlign val="superscript"/>
      <sz val="8"/>
      <color rgb="FF59595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i/>
      <sz val="13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1"/>
      <color rgb="FF000000"/>
      <name val="Arial"/>
      <family val="2"/>
    </font>
    <font>
      <sz val="10"/>
      <color rgb="FF40404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name val="Calibri"/>
      <family val="2"/>
    </font>
    <font>
      <i/>
      <sz val="1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F81BD"/>
        <bgColor theme="4"/>
      </patternFill>
    </fill>
  </fills>
  <borders count="13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/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/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65"/>
      </top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/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theme="4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/>
      </left>
      <right/>
      <top/>
      <bottom/>
      <diagonal/>
    </border>
    <border>
      <left/>
      <right/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0" tint="-0.499984740745262"/>
      </bottom>
      <diagonal/>
    </border>
    <border>
      <left/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theme="4"/>
      </bottom>
      <diagonal/>
    </border>
    <border>
      <left/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/>
      <diagonal/>
    </border>
    <border>
      <left/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theme="3" tint="0.39994506668294322"/>
      </left>
      <right style="medium">
        <color theme="4"/>
      </right>
      <top style="medium">
        <color theme="3" tint="0.39994506668294322"/>
      </top>
      <bottom/>
      <diagonal/>
    </border>
    <border>
      <left style="medium">
        <color theme="4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medium">
        <color theme="3" tint="0.39994506668294322"/>
      </left>
      <right style="medium">
        <color theme="4"/>
      </right>
      <top/>
      <bottom/>
      <diagonal/>
    </border>
    <border>
      <left/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dashed">
        <color theme="0" tint="-0.34998626667073579"/>
      </right>
      <top/>
      <bottom/>
      <diagonal/>
    </border>
    <border>
      <left style="medium">
        <color theme="3" tint="0.39994506668294322"/>
      </left>
      <right style="medium">
        <color theme="4"/>
      </right>
      <top/>
      <bottom style="medium">
        <color theme="3" tint="0.39994506668294322"/>
      </bottom>
      <diagonal/>
    </border>
    <border>
      <left style="medium">
        <color theme="4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auto="1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/>
      <top/>
      <bottom style="thin">
        <color theme="3" tint="0.39991454817346722"/>
      </bottom>
      <diagonal/>
    </border>
    <border>
      <left style="thin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/>
      <diagonal/>
    </border>
    <border>
      <left/>
      <right style="thin">
        <color theme="3" tint="0.39985351115451523"/>
      </right>
      <top/>
      <bottom/>
      <diagonal/>
    </border>
    <border>
      <left style="thin">
        <color theme="3" tint="0.39982299264503923"/>
      </left>
      <right/>
      <top style="thin">
        <color theme="3" tint="0.39982299264503923"/>
      </top>
      <bottom/>
      <diagonal/>
    </border>
    <border>
      <left/>
      <right/>
      <top style="thin">
        <color theme="3" tint="0.39982299264503923"/>
      </top>
      <bottom/>
      <diagonal/>
    </border>
    <border>
      <left/>
      <right style="thin">
        <color theme="3" tint="0.39982299264503923"/>
      </right>
      <top style="thin">
        <color theme="3" tint="0.39982299264503923"/>
      </top>
      <bottom/>
      <diagonal/>
    </border>
    <border>
      <left style="thin">
        <color theme="3" tint="0.39982299264503923"/>
      </left>
      <right/>
      <top/>
      <bottom/>
      <diagonal/>
    </border>
    <border>
      <left/>
      <right style="thin">
        <color theme="3" tint="0.39982299264503923"/>
      </right>
      <top/>
      <bottom/>
      <diagonal/>
    </border>
    <border>
      <left style="thin">
        <color theme="3" tint="0.39982299264503923"/>
      </left>
      <right/>
      <top/>
      <bottom style="thin">
        <color theme="3" tint="0.39982299264503923"/>
      </bottom>
      <diagonal/>
    </border>
    <border>
      <left/>
      <right/>
      <top/>
      <bottom style="thin">
        <color theme="3" tint="0.39982299264503923"/>
      </bottom>
      <diagonal/>
    </border>
    <border>
      <left/>
      <right style="thin">
        <color theme="3" tint="0.39982299264503923"/>
      </right>
      <top/>
      <bottom style="thin">
        <color theme="3" tint="0.39982299264503923"/>
      </bottom>
      <diagonal/>
    </border>
    <border>
      <left/>
      <right style="dotted">
        <color theme="1" tint="0.499984740745262"/>
      </right>
      <top style="dotted">
        <color theme="1" tint="0.499984740745262"/>
      </top>
      <bottom/>
      <diagonal/>
    </border>
    <border>
      <left/>
      <right style="dotted">
        <color theme="1" tint="0.499984740745262"/>
      </right>
      <top/>
      <bottom style="dotted">
        <color theme="1" tint="0.499984740745262"/>
      </bottom>
      <diagonal/>
    </border>
    <border>
      <left style="thin">
        <color theme="3" tint="0.39988402966399123"/>
      </left>
      <right/>
      <top style="thin">
        <color theme="3" tint="0.39991454817346722"/>
      </top>
      <bottom/>
      <diagonal/>
    </border>
    <border>
      <left style="thin">
        <color theme="3" tint="0.39988402966399123"/>
      </left>
      <right/>
      <top/>
      <bottom style="thin">
        <color theme="3" tint="0.39988402966399123"/>
      </bottom>
      <diagonal/>
    </border>
    <border>
      <left/>
      <right/>
      <top/>
      <bottom style="thin">
        <color theme="3" tint="0.39988402966399123"/>
      </bottom>
      <diagonal/>
    </border>
    <border>
      <left/>
      <right style="thin">
        <color theme="3" tint="0.39991454817346722"/>
      </right>
      <top/>
      <bottom style="thin">
        <color theme="3" tint="0.39988402966399123"/>
      </bottom>
      <diagonal/>
    </border>
    <border>
      <left style="thin">
        <color theme="3" tint="0.39985351115451523"/>
      </left>
      <right/>
      <top style="thin">
        <color theme="3" tint="0.39988402966399123"/>
      </top>
      <bottom/>
      <diagonal/>
    </border>
    <border>
      <left style="thin">
        <color theme="3" tint="0.39985351115451523"/>
      </left>
      <right/>
      <top/>
      <bottom style="thin">
        <color rgb="FF0070C0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37" fillId="0" borderId="0"/>
    <xf numFmtId="0" fontId="26" fillId="0" borderId="0"/>
    <xf numFmtId="0" fontId="39" fillId="0" borderId="0" applyNumberFormat="0" applyFill="0" applyBorder="0" applyAlignment="0" applyProtection="0"/>
    <xf numFmtId="0" fontId="40" fillId="0" borderId="85" applyNumberFormat="0" applyFill="0" applyAlignment="0" applyProtection="0"/>
    <xf numFmtId="0" fontId="41" fillId="0" borderId="86" applyNumberFormat="0" applyFill="0" applyAlignment="0" applyProtection="0"/>
    <xf numFmtId="0" fontId="42" fillId="0" borderId="87" applyNumberFormat="0" applyFill="0" applyAlignment="0" applyProtection="0"/>
    <xf numFmtId="0" fontId="42" fillId="0" borderId="0" applyNumberFormat="0" applyFill="0" applyBorder="0" applyAlignment="0" applyProtection="0"/>
    <xf numFmtId="0" fontId="43" fillId="11" borderId="0" applyNumberFormat="0" applyBorder="0" applyAlignment="0" applyProtection="0"/>
    <xf numFmtId="0" fontId="44" fillId="12" borderId="0" applyNumberFormat="0" applyBorder="0" applyAlignment="0" applyProtection="0"/>
    <xf numFmtId="0" fontId="45" fillId="13" borderId="0" applyNumberFormat="0" applyBorder="0" applyAlignment="0" applyProtection="0"/>
    <xf numFmtId="0" fontId="46" fillId="14" borderId="88" applyNumberFormat="0" applyAlignment="0" applyProtection="0"/>
    <xf numFmtId="0" fontId="47" fillId="15" borderId="89" applyNumberFormat="0" applyAlignment="0" applyProtection="0"/>
    <xf numFmtId="0" fontId="48" fillId="15" borderId="88" applyNumberFormat="0" applyAlignment="0" applyProtection="0"/>
    <xf numFmtId="0" fontId="49" fillId="0" borderId="90" applyNumberFormat="0" applyFill="0" applyAlignment="0" applyProtection="0"/>
    <xf numFmtId="0" fontId="50" fillId="16" borderId="91" applyNumberFormat="0" applyAlignment="0" applyProtection="0"/>
    <xf numFmtId="0" fontId="51" fillId="0" borderId="0" applyNumberFormat="0" applyFill="0" applyBorder="0" applyAlignment="0" applyProtection="0"/>
    <xf numFmtId="0" fontId="1" fillId="17" borderId="92" applyNumberFormat="0" applyFont="0" applyAlignment="0" applyProtection="0"/>
    <xf numFmtId="0" fontId="52" fillId="0" borderId="0" applyNumberFormat="0" applyFill="0" applyBorder="0" applyAlignment="0" applyProtection="0"/>
    <xf numFmtId="0" fontId="2" fillId="0" borderId="93" applyNumberFormat="0" applyFill="0" applyAlignment="0" applyProtection="0"/>
    <xf numFmtId="0" fontId="3" fillId="18" borderId="0" applyNumberFormat="0" applyBorder="0" applyAlignment="0" applyProtection="0"/>
    <xf numFmtId="0" fontId="1" fillId="2" borderId="0" applyNumberFormat="0" applyBorder="0" applyAlignment="0" applyProtection="0"/>
    <xf numFmtId="0" fontId="1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3" fillId="40" borderId="0" applyNumberFormat="0" applyBorder="0" applyAlignment="0" applyProtection="0"/>
    <xf numFmtId="43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43" fontId="18" fillId="0" borderId="0" applyFont="0" applyFill="0" applyBorder="0" applyAlignment="0" applyProtection="0"/>
  </cellStyleXfs>
  <cellXfs count="456">
    <xf numFmtId="0" fontId="0" fillId="0" borderId="0" xfId="0"/>
    <xf numFmtId="0" fontId="4" fillId="3" borderId="1" xfId="0" applyNumberFormat="1" applyFont="1" applyFill="1" applyBorder="1" applyAlignment="1">
      <alignment vertical="center" wrapText="1" readingOrder="1"/>
    </xf>
    <xf numFmtId="0" fontId="4" fillId="3" borderId="2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0" fontId="5" fillId="0" borderId="4" xfId="0" applyFont="1" applyBorder="1" applyAlignment="1">
      <alignment horizontal="right" wrapText="1" readingOrder="1"/>
    </xf>
    <xf numFmtId="0" fontId="5" fillId="0" borderId="5" xfId="0" applyFont="1" applyBorder="1" applyAlignment="1">
      <alignment horizontal="right" wrapText="1" readingOrder="1"/>
    </xf>
    <xf numFmtId="0" fontId="6" fillId="0" borderId="1" xfId="0" applyNumberFormat="1" applyFont="1" applyBorder="1" applyAlignment="1">
      <alignment readingOrder="1"/>
    </xf>
    <xf numFmtId="164" fontId="6" fillId="0" borderId="2" xfId="1" applyNumberFormat="1" applyFont="1" applyBorder="1" applyAlignment="1">
      <alignment horizontal="right" readingOrder="1"/>
    </xf>
    <xf numFmtId="165" fontId="6" fillId="0" borderId="3" xfId="2" applyNumberFormat="1" applyFont="1" applyBorder="1" applyAlignment="1">
      <alignment horizontal="right" readingOrder="1"/>
    </xf>
    <xf numFmtId="165" fontId="5" fillId="0" borderId="6" xfId="2" applyNumberFormat="1" applyFont="1" applyBorder="1" applyAlignment="1">
      <alignment readingOrder="1"/>
    </xf>
    <xf numFmtId="165" fontId="5" fillId="0" borderId="7" xfId="2" applyNumberFormat="1" applyFont="1" applyBorder="1" applyAlignment="1">
      <alignment readingOrder="1"/>
    </xf>
    <xf numFmtId="165" fontId="5" fillId="0" borderId="8" xfId="2" applyNumberFormat="1" applyFont="1" applyBorder="1" applyAlignment="1">
      <alignment readingOrder="1"/>
    </xf>
    <xf numFmtId="165" fontId="5" fillId="0" borderId="9" xfId="2" applyNumberFormat="1" applyFont="1" applyBorder="1" applyAlignment="1">
      <alignment readingOrder="1"/>
    </xf>
    <xf numFmtId="0" fontId="7" fillId="2" borderId="10" xfId="0" applyNumberFormat="1" applyFont="1" applyFill="1" applyBorder="1" applyAlignment="1">
      <alignment readingOrder="1"/>
    </xf>
    <xf numFmtId="164" fontId="7" fillId="2" borderId="11" xfId="1" applyNumberFormat="1" applyFont="1" applyFill="1" applyBorder="1" applyAlignment="1">
      <alignment horizontal="right" readingOrder="1"/>
    </xf>
    <xf numFmtId="165" fontId="7" fillId="2" borderId="12" xfId="2" applyNumberFormat="1" applyFont="1" applyFill="1" applyBorder="1" applyAlignment="1">
      <alignment horizontal="right" readingOrder="1"/>
    </xf>
    <xf numFmtId="165" fontId="8" fillId="0" borderId="8" xfId="2" applyNumberFormat="1" applyFont="1" applyBorder="1" applyAlignment="1">
      <alignment readingOrder="1"/>
    </xf>
    <xf numFmtId="165" fontId="8" fillId="0" borderId="9" xfId="2" applyNumberFormat="1" applyFont="1" applyBorder="1" applyAlignment="1">
      <alignment readingOrder="1"/>
    </xf>
    <xf numFmtId="0" fontId="4" fillId="3" borderId="1" xfId="0" applyNumberFormat="1" applyFont="1" applyFill="1" applyBorder="1" applyAlignment="1">
      <alignment vertical="center" readingOrder="1"/>
    </xf>
    <xf numFmtId="0" fontId="10" fillId="3" borderId="2" xfId="0" applyNumberFormat="1" applyFont="1" applyFill="1" applyBorder="1" applyAlignment="1">
      <alignment horizontal="right" vertical="center" readingOrder="1"/>
    </xf>
    <xf numFmtId="0" fontId="6" fillId="4" borderId="1" xfId="0" applyNumberFormat="1" applyFont="1" applyFill="1" applyBorder="1" applyAlignment="1">
      <alignment readingOrder="1"/>
    </xf>
    <xf numFmtId="166" fontId="6" fillId="0" borderId="2" xfId="1" applyNumberFormat="1" applyFont="1" applyBorder="1" applyAlignment="1">
      <alignment horizontal="right" readingOrder="1"/>
    </xf>
    <xf numFmtId="0" fontId="11" fillId="0" borderId="0" xfId="0" applyFont="1" applyFill="1" applyBorder="1" applyAlignme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8" fillId="0" borderId="0" xfId="3"/>
    <xf numFmtId="0" fontId="6" fillId="0" borderId="13" xfId="0" applyFont="1" applyBorder="1" applyAlignment="1">
      <alignment readingOrder="1"/>
    </xf>
    <xf numFmtId="0" fontId="6" fillId="0" borderId="16" xfId="0" applyFont="1" applyBorder="1" applyAlignment="1">
      <alignment readingOrder="1"/>
    </xf>
    <xf numFmtId="0" fontId="6" fillId="5" borderId="16" xfId="0" applyFont="1" applyFill="1" applyBorder="1" applyAlignment="1">
      <alignment readingOrder="1"/>
    </xf>
    <xf numFmtId="0" fontId="6" fillId="0" borderId="0" xfId="0" applyFont="1" applyAlignment="1">
      <alignment readingOrder="1"/>
    </xf>
    <xf numFmtId="0" fontId="0" fillId="0" borderId="0" xfId="0" applyAlignment="1">
      <alignment readingOrder="1"/>
    </xf>
    <xf numFmtId="0" fontId="4" fillId="3" borderId="17" xfId="0" applyNumberFormat="1" applyFont="1" applyFill="1" applyBorder="1" applyAlignment="1">
      <alignment horizontal="left" vertical="center" readingOrder="1"/>
    </xf>
    <xf numFmtId="0" fontId="4" fillId="3" borderId="17" xfId="0" applyNumberFormat="1" applyFont="1" applyFill="1" applyBorder="1" applyAlignment="1">
      <alignment horizontal="right" vertical="center" readingOrder="1"/>
    </xf>
    <xf numFmtId="0" fontId="4" fillId="3" borderId="2" xfId="0" applyNumberFormat="1" applyFont="1" applyFill="1" applyBorder="1" applyAlignment="1">
      <alignment horizontal="right" vertical="center" readingOrder="1"/>
    </xf>
    <xf numFmtId="0" fontId="4" fillId="3" borderId="18" xfId="0" applyNumberFormat="1" applyFont="1" applyFill="1" applyBorder="1" applyAlignment="1">
      <alignment horizontal="right" vertical="center" wrapText="1" readingOrder="1"/>
    </xf>
    <xf numFmtId="0" fontId="5" fillId="0" borderId="8" xfId="0" applyFont="1" applyBorder="1" applyAlignment="1">
      <alignment horizontal="right" wrapText="1" readingOrder="1"/>
    </xf>
    <xf numFmtId="164" fontId="6" fillId="0" borderId="17" xfId="1" applyNumberFormat="1" applyFont="1" applyBorder="1" applyAlignment="1">
      <alignment horizontal="left" readingOrder="1"/>
    </xf>
    <xf numFmtId="164" fontId="6" fillId="0" borderId="17" xfId="1" applyNumberFormat="1" applyFont="1" applyBorder="1" applyAlignment="1">
      <alignment horizontal="right" readingOrder="1"/>
    </xf>
    <xf numFmtId="165" fontId="6" fillId="0" borderId="18" xfId="2" applyNumberFormat="1" applyFont="1" applyBorder="1" applyAlignment="1">
      <alignment horizontal="right" readingOrder="1"/>
    </xf>
    <xf numFmtId="164" fontId="7" fillId="2" borderId="19" xfId="1" applyNumberFormat="1" applyFont="1" applyFill="1" applyBorder="1" applyAlignment="1">
      <alignment horizontal="left" readingOrder="1"/>
    </xf>
    <xf numFmtId="164" fontId="7" fillId="2" borderId="19" xfId="1" applyNumberFormat="1" applyFont="1" applyFill="1" applyBorder="1" applyAlignment="1">
      <alignment horizontal="right" readingOrder="1"/>
    </xf>
    <xf numFmtId="164" fontId="7" fillId="2" borderId="20" xfId="1" applyNumberFormat="1" applyFont="1" applyFill="1" applyBorder="1" applyAlignment="1">
      <alignment horizontal="right" readingOrder="1"/>
    </xf>
    <xf numFmtId="165" fontId="7" fillId="2" borderId="21" xfId="2" applyNumberFormat="1" applyFont="1" applyFill="1" applyBorder="1" applyAlignment="1">
      <alignment horizontal="right" readingOrder="1"/>
    </xf>
    <xf numFmtId="0" fontId="5" fillId="0" borderId="22" xfId="0" applyFont="1" applyBorder="1" applyAlignment="1">
      <alignment vertical="center" wrapText="1" readingOrder="1"/>
    </xf>
    <xf numFmtId="0" fontId="5" fillId="0" borderId="22" xfId="0" applyFont="1" applyBorder="1" applyAlignment="1">
      <alignment vertical="center" readingOrder="1"/>
    </xf>
    <xf numFmtId="165" fontId="5" fillId="0" borderId="22" xfId="0" applyNumberFormat="1" applyFont="1" applyBorder="1" applyAlignment="1">
      <alignment vertical="center" readingOrder="1"/>
    </xf>
    <xf numFmtId="165" fontId="21" fillId="0" borderId="23" xfId="0" applyNumberFormat="1" applyFont="1" applyBorder="1" applyAlignment="1">
      <alignment vertical="center" readingOrder="1"/>
    </xf>
    <xf numFmtId="0" fontId="5" fillId="0" borderId="24" xfId="0" applyFont="1" applyBorder="1" applyAlignment="1">
      <alignment vertical="center" readingOrder="1"/>
    </xf>
    <xf numFmtId="9" fontId="5" fillId="0" borderId="24" xfId="2" applyFont="1" applyBorder="1" applyAlignment="1">
      <alignment vertical="center" readingOrder="1"/>
    </xf>
    <xf numFmtId="165" fontId="5" fillId="0" borderId="24" xfId="0" applyNumberFormat="1" applyFont="1" applyBorder="1" applyAlignment="1">
      <alignment vertical="center" readingOrder="1"/>
    </xf>
    <xf numFmtId="0" fontId="6" fillId="0" borderId="0" xfId="0" applyFont="1" applyAlignment="1">
      <alignment vertical="center" readingOrder="1"/>
    </xf>
    <xf numFmtId="0" fontId="0" fillId="0" borderId="0" xfId="0" applyAlignment="1">
      <alignment vertical="center" readingOrder="1"/>
    </xf>
    <xf numFmtId="0" fontId="22" fillId="0" borderId="0" xfId="0" applyFont="1" applyAlignment="1">
      <alignment horizontal="left" vertical="top"/>
    </xf>
    <xf numFmtId="0" fontId="24" fillId="3" borderId="0" xfId="0" applyFont="1" applyFill="1" applyBorder="1"/>
    <xf numFmtId="0" fontId="24" fillId="3" borderId="0" xfId="0" applyFont="1" applyFill="1" applyAlignment="1">
      <alignment horizontal="right" vertical="top" wrapText="1"/>
    </xf>
    <xf numFmtId="0" fontId="25" fillId="6" borderId="0" xfId="0" applyFont="1" applyFill="1" applyBorder="1"/>
    <xf numFmtId="0" fontId="25" fillId="0" borderId="0" xfId="0" applyFont="1" applyBorder="1"/>
    <xf numFmtId="0" fontId="22" fillId="0" borderId="0" xfId="0" applyFont="1"/>
    <xf numFmtId="167" fontId="22" fillId="0" borderId="0" xfId="1" applyNumberFormat="1" applyFont="1" applyAlignment="1">
      <alignment horizontal="right" vertical="top" wrapText="1"/>
    </xf>
    <xf numFmtId="0" fontId="25" fillId="0" borderId="0" xfId="0" applyFont="1"/>
    <xf numFmtId="167" fontId="25" fillId="0" borderId="0" xfId="1" applyNumberFormat="1" applyFont="1" applyAlignment="1">
      <alignment horizontal="right" vertical="top" wrapText="1"/>
    </xf>
    <xf numFmtId="0" fontId="25" fillId="7" borderId="0" xfId="0" applyFont="1" applyFill="1"/>
    <xf numFmtId="0" fontId="25" fillId="7" borderId="0" xfId="0" applyFont="1" applyFill="1" applyBorder="1"/>
    <xf numFmtId="167" fontId="25" fillId="7" borderId="0" xfId="1" applyNumberFormat="1" applyFont="1" applyFill="1" applyAlignment="1">
      <alignment horizontal="right" vertical="top" wrapText="1"/>
    </xf>
    <xf numFmtId="0" fontId="25" fillId="6" borderId="0" xfId="0" applyFont="1" applyFill="1"/>
    <xf numFmtId="0" fontId="25" fillId="0" borderId="25" xfId="0" applyFont="1" applyBorder="1"/>
    <xf numFmtId="167" fontId="25" fillId="0" borderId="25" xfId="1" applyNumberFormat="1" applyFont="1" applyBorder="1" applyAlignment="1">
      <alignment horizontal="right" vertical="top" wrapText="1"/>
    </xf>
    <xf numFmtId="0" fontId="3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24" fillId="3" borderId="0" xfId="0" applyFont="1" applyFill="1"/>
    <xf numFmtId="165" fontId="22" fillId="0" borderId="0" xfId="2" applyNumberFormat="1" applyFont="1" applyAlignment="1">
      <alignment horizontal="right" vertical="top" wrapText="1"/>
    </xf>
    <xf numFmtId="165" fontId="25" fillId="0" borderId="0" xfId="2" applyNumberFormat="1" applyFont="1" applyAlignment="1">
      <alignment horizontal="right" vertical="top" wrapText="1"/>
    </xf>
    <xf numFmtId="165" fontId="25" fillId="7" borderId="0" xfId="2" applyNumberFormat="1" applyFont="1" applyFill="1" applyAlignment="1">
      <alignment horizontal="right" vertical="top" wrapText="1"/>
    </xf>
    <xf numFmtId="165" fontId="25" fillId="0" borderId="25" xfId="2" applyNumberFormat="1" applyFont="1" applyBorder="1" applyAlignment="1">
      <alignment horizontal="right" vertical="top" wrapText="1"/>
    </xf>
    <xf numFmtId="0" fontId="20" fillId="0" borderId="14" xfId="0" applyNumberFormat="1" applyFont="1" applyBorder="1" applyAlignment="1">
      <alignment readingOrder="1"/>
    </xf>
    <xf numFmtId="0" fontId="6" fillId="0" borderId="15" xfId="0" applyFont="1" applyBorder="1" applyAlignment="1">
      <alignment readingOrder="1"/>
    </xf>
    <xf numFmtId="0" fontId="20" fillId="5" borderId="14" xfId="0" applyNumberFormat="1" applyFont="1" applyFill="1" applyBorder="1" applyAlignment="1">
      <alignment readingOrder="1"/>
    </xf>
    <xf numFmtId="0" fontId="6" fillId="5" borderId="15" xfId="0" applyFont="1" applyFill="1" applyBorder="1" applyAlignment="1">
      <alignment readingOrder="1"/>
    </xf>
    <xf numFmtId="0" fontId="4" fillId="3" borderId="0" xfId="0" applyNumberFormat="1" applyFont="1" applyFill="1" applyBorder="1" applyAlignment="1">
      <alignment horizontal="right" vertical="center" wrapText="1" readingOrder="1"/>
    </xf>
    <xf numFmtId="0" fontId="6" fillId="0" borderId="29" xfId="0" applyFont="1" applyBorder="1" applyAlignment="1">
      <alignment readingOrder="1"/>
    </xf>
    <xf numFmtId="165" fontId="6" fillId="0" borderId="2" xfId="2" applyNumberFormat="1" applyFont="1" applyBorder="1" applyAlignment="1">
      <alignment horizontal="right" readingOrder="1"/>
    </xf>
    <xf numFmtId="0" fontId="7" fillId="2" borderId="11" xfId="0" applyNumberFormat="1" applyFont="1" applyFill="1" applyBorder="1" applyAlignment="1">
      <alignment readingOrder="1"/>
    </xf>
    <xf numFmtId="165" fontId="7" fillId="2" borderId="11" xfId="2" applyNumberFormat="1" applyFont="1" applyFill="1" applyBorder="1" applyAlignment="1">
      <alignment horizontal="right" readingOrder="1"/>
    </xf>
    <xf numFmtId="0" fontId="2" fillId="2" borderId="11" xfId="0" applyNumberFormat="1" applyFont="1" applyFill="1" applyBorder="1" applyAlignment="1">
      <alignment readingOrder="1"/>
    </xf>
    <xf numFmtId="0" fontId="6" fillId="0" borderId="13" xfId="0" applyFont="1" applyBorder="1" applyAlignment="1">
      <alignment vertical="center" readingOrder="1"/>
    </xf>
    <xf numFmtId="0" fontId="24" fillId="3" borderId="17" xfId="0" applyNumberFormat="1" applyFont="1" applyFill="1" applyBorder="1" applyAlignment="1">
      <alignment horizontal="left" vertical="center" wrapText="1" readingOrder="1"/>
    </xf>
    <xf numFmtId="0" fontId="24" fillId="3" borderId="17" xfId="0" applyNumberFormat="1" applyFont="1" applyFill="1" applyBorder="1" applyAlignment="1">
      <alignment horizontal="right" vertical="center" readingOrder="1"/>
    </xf>
    <xf numFmtId="0" fontId="24" fillId="3" borderId="2" xfId="0" applyNumberFormat="1" applyFont="1" applyFill="1" applyBorder="1" applyAlignment="1">
      <alignment horizontal="right" vertical="center" readingOrder="1"/>
    </xf>
    <xf numFmtId="0" fontId="24" fillId="3" borderId="18" xfId="0" applyNumberFormat="1" applyFont="1" applyFill="1" applyBorder="1" applyAlignment="1">
      <alignment horizontal="right" vertical="center" wrapText="1" readingOrder="1"/>
    </xf>
    <xf numFmtId="0" fontId="26" fillId="0" borderId="31" xfId="0" applyFont="1" applyBorder="1" applyAlignment="1">
      <alignment horizontal="right" vertical="center" wrapText="1" readingOrder="1"/>
    </xf>
    <xf numFmtId="164" fontId="6" fillId="0" borderId="17" xfId="1" applyNumberFormat="1" applyFont="1" applyBorder="1" applyAlignment="1">
      <alignment horizontal="left" vertical="center" readingOrder="1"/>
    </xf>
    <xf numFmtId="164" fontId="6" fillId="0" borderId="17" xfId="1" applyNumberFormat="1" applyFont="1" applyBorder="1" applyAlignment="1">
      <alignment horizontal="right" vertical="center" readingOrder="1"/>
    </xf>
    <xf numFmtId="164" fontId="6" fillId="0" borderId="2" xfId="1" applyNumberFormat="1" applyFont="1" applyBorder="1" applyAlignment="1">
      <alignment horizontal="right" vertical="center" readingOrder="1"/>
    </xf>
    <xf numFmtId="165" fontId="6" fillId="0" borderId="18" xfId="2" applyNumberFormat="1" applyFont="1" applyBorder="1" applyAlignment="1">
      <alignment horizontal="right" vertical="center" readingOrder="1"/>
    </xf>
    <xf numFmtId="165" fontId="5" fillId="0" borderId="32" xfId="2" applyNumberFormat="1" applyFont="1" applyBorder="1" applyAlignment="1">
      <alignment vertical="center" readingOrder="1"/>
    </xf>
    <xf numFmtId="164" fontId="7" fillId="2" borderId="19" xfId="1" applyNumberFormat="1" applyFont="1" applyFill="1" applyBorder="1" applyAlignment="1">
      <alignment horizontal="right" vertical="center" readingOrder="1"/>
    </xf>
    <xf numFmtId="164" fontId="7" fillId="2" borderId="20" xfId="1" applyNumberFormat="1" applyFont="1" applyFill="1" applyBorder="1" applyAlignment="1">
      <alignment horizontal="right" vertical="center" readingOrder="1"/>
    </xf>
    <xf numFmtId="165" fontId="7" fillId="2" borderId="21" xfId="2" applyNumberFormat="1" applyFont="1" applyFill="1" applyBorder="1" applyAlignment="1">
      <alignment horizontal="right" vertical="center" readingOrder="1"/>
    </xf>
    <xf numFmtId="0" fontId="5" fillId="0" borderId="24" xfId="0" applyFont="1" applyBorder="1" applyAlignment="1">
      <alignment vertical="center" wrapText="1" readingOrder="1"/>
    </xf>
    <xf numFmtId="165" fontId="5" fillId="0" borderId="0" xfId="0" applyNumberFormat="1" applyFont="1" applyAlignment="1">
      <alignment vertical="center" readingOrder="1"/>
    </xf>
    <xf numFmtId="0" fontId="5" fillId="0" borderId="32" xfId="0" applyFont="1" applyBorder="1" applyAlignment="1">
      <alignment horizontal="right" wrapText="1" readingOrder="1"/>
    </xf>
    <xf numFmtId="165" fontId="5" fillId="0" borderId="32" xfId="2" applyNumberFormat="1" applyFont="1" applyBorder="1" applyAlignment="1">
      <alignment readingOrder="1"/>
    </xf>
    <xf numFmtId="165" fontId="5" fillId="0" borderId="33" xfId="0" applyNumberFormat="1" applyFont="1" applyBorder="1" applyAlignment="1">
      <alignment vertical="center" readingOrder="1"/>
    </xf>
    <xf numFmtId="0" fontId="6" fillId="0" borderId="34" xfId="0" applyFont="1" applyBorder="1"/>
    <xf numFmtId="0" fontId="6" fillId="0" borderId="35" xfId="0" applyFont="1" applyBorder="1"/>
    <xf numFmtId="0" fontId="6" fillId="0" borderId="27" xfId="0" applyFont="1" applyBorder="1"/>
    <xf numFmtId="0" fontId="6" fillId="0" borderId="28" xfId="0" applyFont="1" applyBorder="1"/>
    <xf numFmtId="0" fontId="7" fillId="8" borderId="36" xfId="0" applyNumberFormat="1" applyFont="1" applyFill="1" applyBorder="1" applyAlignment="1">
      <alignment readingOrder="1"/>
    </xf>
    <xf numFmtId="164" fontId="7" fillId="8" borderId="37" xfId="1" applyNumberFormat="1" applyFont="1" applyFill="1" applyBorder="1" applyAlignment="1">
      <alignment horizontal="right" readingOrder="1"/>
    </xf>
    <xf numFmtId="164" fontId="7" fillId="8" borderId="38" xfId="1" applyNumberFormat="1" applyFont="1" applyFill="1" applyBorder="1" applyAlignment="1">
      <alignment horizontal="right" readingOrder="1"/>
    </xf>
    <xf numFmtId="164" fontId="7" fillId="8" borderId="11" xfId="1" applyNumberFormat="1" applyFont="1" applyFill="1" applyBorder="1" applyAlignment="1">
      <alignment horizontal="right" readingOrder="1"/>
    </xf>
    <xf numFmtId="165" fontId="7" fillId="8" borderId="39" xfId="2" applyNumberFormat="1" applyFont="1" applyFill="1" applyBorder="1" applyAlignment="1">
      <alignment horizontal="right" readingOrder="1"/>
    </xf>
    <xf numFmtId="0" fontId="6" fillId="0" borderId="37" xfId="0" applyFont="1" applyBorder="1" applyAlignment="1">
      <alignment readingOrder="1"/>
    </xf>
    <xf numFmtId="0" fontId="24" fillId="3" borderId="2" xfId="0" applyNumberFormat="1" applyFont="1" applyFill="1" applyBorder="1" applyAlignment="1">
      <alignment horizontal="right" vertical="center" wrapText="1" readingOrder="1"/>
    </xf>
    <xf numFmtId="0" fontId="24" fillId="3" borderId="3" xfId="0" applyNumberFormat="1" applyFont="1" applyFill="1" applyBorder="1" applyAlignment="1">
      <alignment horizontal="right" vertical="center" wrapText="1" readingOrder="1"/>
    </xf>
    <xf numFmtId="0" fontId="6" fillId="0" borderId="0" xfId="0" applyFont="1" applyBorder="1" applyAlignment="1">
      <alignment readingOrder="1"/>
    </xf>
    <xf numFmtId="0" fontId="10" fillId="3" borderId="0" xfId="0" applyNumberFormat="1" applyFont="1" applyFill="1" applyBorder="1" applyAlignment="1">
      <alignment horizontal="right" vertical="center" wrapText="1" readingOrder="1"/>
    </xf>
    <xf numFmtId="0" fontId="22" fillId="0" borderId="44" xfId="0" applyFont="1" applyBorder="1" applyAlignment="1">
      <alignment readingOrder="1"/>
    </xf>
    <xf numFmtId="0" fontId="6" fillId="0" borderId="45" xfId="0" applyFont="1" applyBorder="1" applyAlignment="1">
      <alignment readingOrder="1"/>
    </xf>
    <xf numFmtId="164" fontId="22" fillId="0" borderId="46" xfId="1" applyNumberFormat="1" applyFont="1" applyBorder="1" applyAlignment="1">
      <alignment horizontal="right" readingOrder="1"/>
    </xf>
    <xf numFmtId="165" fontId="22" fillId="0" borderId="46" xfId="2" applyNumberFormat="1" applyFont="1" applyBorder="1" applyAlignment="1">
      <alignment horizontal="right" readingOrder="1"/>
    </xf>
    <xf numFmtId="165" fontId="22" fillId="0" borderId="47" xfId="2" applyNumberFormat="1" applyFont="1" applyBorder="1" applyAlignment="1">
      <alignment horizontal="right" readingOrder="1"/>
    </xf>
    <xf numFmtId="165" fontId="26" fillId="0" borderId="8" xfId="2" applyNumberFormat="1" applyFont="1" applyBorder="1" applyAlignment="1">
      <alignment readingOrder="1"/>
    </xf>
    <xf numFmtId="0" fontId="22" fillId="0" borderId="49" xfId="0" applyFont="1" applyBorder="1" applyAlignment="1">
      <alignment readingOrder="1"/>
    </xf>
    <xf numFmtId="0" fontId="6" fillId="0" borderId="50" xfId="0" applyFont="1" applyBorder="1" applyAlignment="1">
      <alignment readingOrder="1"/>
    </xf>
    <xf numFmtId="164" fontId="22" fillId="0" borderId="0" xfId="1" applyNumberFormat="1" applyFont="1" applyBorder="1" applyAlignment="1">
      <alignment horizontal="right" readingOrder="1"/>
    </xf>
    <xf numFmtId="165" fontId="22" fillId="0" borderId="0" xfId="2" applyNumberFormat="1" applyFont="1" applyBorder="1" applyAlignment="1">
      <alignment horizontal="right" readingOrder="1"/>
    </xf>
    <xf numFmtId="165" fontId="22" fillId="0" borderId="51" xfId="2" applyNumberFormat="1" applyFont="1" applyBorder="1" applyAlignment="1">
      <alignment horizontal="right" readingOrder="1"/>
    </xf>
    <xf numFmtId="0" fontId="6" fillId="0" borderId="52" xfId="0" applyFont="1" applyBorder="1" applyAlignment="1">
      <alignment readingOrder="1"/>
    </xf>
    <xf numFmtId="164" fontId="22" fillId="0" borderId="27" xfId="1" applyNumberFormat="1" applyFont="1" applyBorder="1" applyAlignment="1">
      <alignment horizontal="right" readingOrder="1"/>
    </xf>
    <xf numFmtId="165" fontId="22" fillId="0" borderId="27" xfId="2" applyNumberFormat="1" applyFont="1" applyBorder="1" applyAlignment="1">
      <alignment horizontal="right" readingOrder="1"/>
    </xf>
    <xf numFmtId="165" fontId="22" fillId="0" borderId="53" xfId="2" applyNumberFormat="1" applyFont="1" applyBorder="1" applyAlignment="1">
      <alignment horizontal="right" readingOrder="1"/>
    </xf>
    <xf numFmtId="0" fontId="25" fillId="2" borderId="54" xfId="0" applyNumberFormat="1" applyFont="1" applyFill="1" applyBorder="1" applyAlignment="1">
      <alignment readingOrder="1"/>
    </xf>
    <xf numFmtId="164" fontId="25" fillId="2" borderId="11" xfId="1" applyNumberFormat="1" applyFont="1" applyFill="1" applyBorder="1" applyAlignment="1">
      <alignment horizontal="right" readingOrder="1"/>
    </xf>
    <xf numFmtId="165" fontId="25" fillId="2" borderId="11" xfId="2" applyNumberFormat="1" applyFont="1" applyFill="1" applyBorder="1" applyAlignment="1">
      <alignment horizontal="right" readingOrder="1"/>
    </xf>
    <xf numFmtId="165" fontId="25" fillId="2" borderId="55" xfId="2" applyNumberFormat="1" applyFont="1" applyFill="1" applyBorder="1" applyAlignment="1">
      <alignment horizontal="right" readingOrder="1"/>
    </xf>
    <xf numFmtId="0" fontId="22" fillId="0" borderId="56" xfId="0" applyFont="1" applyBorder="1" applyAlignment="1">
      <alignment readingOrder="1"/>
    </xf>
    <xf numFmtId="164" fontId="22" fillId="0" borderId="57" xfId="1" applyNumberFormat="1" applyFont="1" applyBorder="1" applyAlignment="1">
      <alignment horizontal="right" readingOrder="1"/>
    </xf>
    <xf numFmtId="165" fontId="22" fillId="0" borderId="57" xfId="2" applyNumberFormat="1" applyFont="1" applyBorder="1" applyAlignment="1">
      <alignment horizontal="right" readingOrder="1"/>
    </xf>
    <xf numFmtId="165" fontId="22" fillId="0" borderId="58" xfId="2" applyNumberFormat="1" applyFont="1" applyBorder="1" applyAlignment="1">
      <alignment horizontal="right" readingOrder="1"/>
    </xf>
    <xf numFmtId="165" fontId="26" fillId="0" borderId="8" xfId="2" applyNumberFormat="1" applyFont="1" applyBorder="1" applyAlignment="1">
      <alignment horizontal="right" wrapText="1" readingOrder="1"/>
    </xf>
    <xf numFmtId="0" fontId="25" fillId="2" borderId="60" xfId="0" applyNumberFormat="1" applyFont="1" applyFill="1" applyBorder="1" applyAlignment="1">
      <alignment readingOrder="1"/>
    </xf>
    <xf numFmtId="0" fontId="7" fillId="2" borderId="61" xfId="0" applyNumberFormat="1" applyFont="1" applyFill="1" applyBorder="1" applyAlignment="1">
      <alignment readingOrder="1"/>
    </xf>
    <xf numFmtId="164" fontId="25" fillId="2" borderId="61" xfId="1" applyNumberFormat="1" applyFont="1" applyFill="1" applyBorder="1" applyAlignment="1">
      <alignment horizontal="right" readingOrder="1"/>
    </xf>
    <xf numFmtId="165" fontId="25" fillId="2" borderId="61" xfId="2" applyNumberFormat="1" applyFont="1" applyFill="1" applyBorder="1" applyAlignment="1">
      <alignment horizontal="right" readingOrder="1"/>
    </xf>
    <xf numFmtId="165" fontId="25" fillId="2" borderId="62" xfId="2" applyNumberFormat="1" applyFont="1" applyFill="1" applyBorder="1" applyAlignment="1">
      <alignment horizontal="right" readingOrder="1"/>
    </xf>
    <xf numFmtId="0" fontId="22" fillId="0" borderId="45" xfId="0" applyFont="1" applyBorder="1" applyAlignment="1">
      <alignment readingOrder="1"/>
    </xf>
    <xf numFmtId="0" fontId="22" fillId="0" borderId="30" xfId="0" applyFont="1" applyBorder="1" applyAlignment="1">
      <alignment readingOrder="1"/>
    </xf>
    <xf numFmtId="0" fontId="25" fillId="2" borderId="10" xfId="0" applyNumberFormat="1" applyFont="1" applyFill="1" applyBorder="1" applyAlignment="1">
      <alignment readingOrder="1"/>
    </xf>
    <xf numFmtId="0" fontId="22" fillId="0" borderId="29" xfId="0" applyFont="1" applyBorder="1" applyAlignment="1">
      <alignment readingOrder="1"/>
    </xf>
    <xf numFmtId="0" fontId="25" fillId="2" borderId="63" xfId="0" applyNumberFormat="1" applyFont="1" applyFill="1" applyBorder="1" applyAlignment="1">
      <alignment readingOrder="1"/>
    </xf>
    <xf numFmtId="0" fontId="2" fillId="2" borderId="61" xfId="0" applyNumberFormat="1" applyFont="1" applyFill="1" applyBorder="1" applyAlignment="1">
      <alignment readingOrder="1"/>
    </xf>
    <xf numFmtId="0" fontId="2" fillId="2" borderId="2" xfId="0" applyNumberFormat="1" applyFont="1" applyFill="1" applyBorder="1" applyAlignment="1">
      <alignment readingOrder="1"/>
    </xf>
    <xf numFmtId="164" fontId="25" fillId="2" borderId="2" xfId="1" applyNumberFormat="1" applyFont="1" applyFill="1" applyBorder="1" applyAlignment="1">
      <alignment horizontal="right" readingOrder="1"/>
    </xf>
    <xf numFmtId="165" fontId="25" fillId="2" borderId="2" xfId="2" applyNumberFormat="1" applyFont="1" applyFill="1" applyBorder="1" applyAlignment="1">
      <alignment horizontal="right" readingOrder="1"/>
    </xf>
    <xf numFmtId="165" fontId="25" fillId="2" borderId="64" xfId="2" applyNumberFormat="1" applyFont="1" applyFill="1" applyBorder="1" applyAlignment="1">
      <alignment horizontal="right" readingOrder="1"/>
    </xf>
    <xf numFmtId="165" fontId="26" fillId="0" borderId="8" xfId="2" applyNumberFormat="1" applyFont="1" applyBorder="1" applyAlignment="1">
      <alignment horizontal="right" readingOrder="1"/>
    </xf>
    <xf numFmtId="0" fontId="22" fillId="0" borderId="46" xfId="0" applyFont="1" applyBorder="1" applyAlignment="1">
      <alignment readingOrder="1"/>
    </xf>
    <xf numFmtId="0" fontId="22" fillId="0" borderId="34" xfId="0" applyFont="1" applyBorder="1" applyAlignment="1">
      <alignment readingOrder="1"/>
    </xf>
    <xf numFmtId="0" fontId="25" fillId="2" borderId="11" xfId="0" applyNumberFormat="1" applyFont="1" applyFill="1" applyBorder="1" applyAlignment="1">
      <alignment readingOrder="1"/>
    </xf>
    <xf numFmtId="0" fontId="22" fillId="0" borderId="57" xfId="0" applyFont="1" applyBorder="1" applyAlignment="1">
      <alignment readingOrder="1"/>
    </xf>
    <xf numFmtId="0" fontId="25" fillId="2" borderId="61" xfId="0" applyNumberFormat="1" applyFont="1" applyFill="1" applyBorder="1" applyAlignment="1">
      <alignment readingOrder="1"/>
    </xf>
    <xf numFmtId="0" fontId="24" fillId="3" borderId="0" xfId="0" applyNumberFormat="1" applyFont="1" applyFill="1" applyBorder="1" applyAlignment="1">
      <alignment horizontal="right" vertical="center" wrapText="1" readingOrder="1"/>
    </xf>
    <xf numFmtId="0" fontId="27" fillId="3" borderId="0" xfId="0" applyNumberFormat="1" applyFont="1" applyFill="1" applyBorder="1" applyAlignment="1">
      <alignment horizontal="right" vertical="center" wrapText="1" readingOrder="1"/>
    </xf>
    <xf numFmtId="0" fontId="5" fillId="0" borderId="65" xfId="0" applyNumberFormat="1" applyFont="1" applyFill="1" applyBorder="1" applyAlignment="1">
      <alignment horizontal="right" vertical="center" wrapText="1"/>
    </xf>
    <xf numFmtId="164" fontId="6" fillId="0" borderId="67" xfId="1" applyNumberFormat="1" applyFont="1" applyBorder="1" applyAlignment="1">
      <alignment horizontal="left" readingOrder="1"/>
    </xf>
    <xf numFmtId="0" fontId="5" fillId="0" borderId="70" xfId="0" applyFont="1" applyBorder="1"/>
    <xf numFmtId="164" fontId="6" fillId="0" borderId="26" xfId="1" applyNumberFormat="1" applyFont="1" applyBorder="1" applyAlignment="1">
      <alignment horizontal="left" readingOrder="1"/>
    </xf>
    <xf numFmtId="168" fontId="22" fillId="0" borderId="0" xfId="1" applyNumberFormat="1" applyFont="1" applyBorder="1" applyAlignment="1">
      <alignment horizontal="right" readingOrder="1"/>
    </xf>
    <xf numFmtId="0" fontId="5" fillId="0" borderId="73" xfId="0" applyFont="1" applyBorder="1"/>
    <xf numFmtId="164" fontId="5" fillId="0" borderId="26" xfId="1" applyNumberFormat="1" applyFont="1" applyBorder="1" applyAlignment="1">
      <alignment horizontal="left" readingOrder="1"/>
    </xf>
    <xf numFmtId="164" fontId="6" fillId="5" borderId="75" xfId="1" applyNumberFormat="1" applyFont="1" applyFill="1" applyBorder="1" applyAlignment="1">
      <alignment horizontal="left" readingOrder="1"/>
    </xf>
    <xf numFmtId="0" fontId="5" fillId="0" borderId="78" xfId="0" applyFont="1" applyBorder="1"/>
    <xf numFmtId="0" fontId="4" fillId="3" borderId="0" xfId="0" applyNumberFormat="1" applyFont="1" applyFill="1" applyBorder="1" applyAlignment="1">
      <alignment horizontal="right" vertical="center" wrapText="1"/>
    </xf>
    <xf numFmtId="0" fontId="7" fillId="2" borderId="27" xfId="0" applyNumberFormat="1" applyFont="1" applyFill="1" applyBorder="1" applyAlignment="1">
      <alignment horizontal="left"/>
    </xf>
    <xf numFmtId="0" fontId="33" fillId="0" borderId="0" xfId="0" applyFont="1" applyFill="1" applyAlignment="1">
      <alignment horizontal="left" vertic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right" vertical="center"/>
    </xf>
    <xf numFmtId="10" fontId="33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36" fillId="0" borderId="0" xfId="0" applyFont="1"/>
    <xf numFmtId="0" fontId="26" fillId="0" borderId="0" xfId="0" applyFont="1"/>
    <xf numFmtId="0" fontId="26" fillId="0" borderId="0" xfId="6"/>
    <xf numFmtId="0" fontId="37" fillId="0" borderId="0" xfId="5"/>
    <xf numFmtId="0" fontId="4" fillId="3" borderId="2" xfId="0" applyNumberFormat="1" applyFont="1" applyFill="1" applyBorder="1" applyAlignment="1">
      <alignment vertical="center" wrapText="1" readingOrder="1"/>
    </xf>
    <xf numFmtId="0" fontId="5" fillId="0" borderId="2" xfId="0" applyNumberFormat="1" applyFont="1" applyBorder="1" applyAlignment="1">
      <alignment horizontal="left" readingOrder="1"/>
    </xf>
    <xf numFmtId="164" fontId="6" fillId="0" borderId="83" xfId="1" applyNumberFormat="1" applyFont="1" applyBorder="1" applyAlignment="1">
      <alignment horizontal="right" readingOrder="1"/>
    </xf>
    <xf numFmtId="164" fontId="7" fillId="2" borderId="84" xfId="1" applyNumberFormat="1" applyFont="1" applyFill="1" applyBorder="1" applyAlignment="1">
      <alignment horizontal="right" readingOrder="1"/>
    </xf>
    <xf numFmtId="0" fontId="4" fillId="3" borderId="17" xfId="0" applyNumberFormat="1" applyFont="1" applyFill="1" applyBorder="1" applyAlignment="1">
      <alignment horizontal="right" vertical="center" wrapText="1" readingOrder="1"/>
    </xf>
    <xf numFmtId="0" fontId="4" fillId="3" borderId="83" xfId="0" applyNumberFormat="1" applyFont="1" applyFill="1" applyBorder="1" applyAlignment="1">
      <alignment horizontal="right" vertical="center" wrapText="1" readingOrder="1"/>
    </xf>
    <xf numFmtId="0" fontId="15" fillId="10" borderId="0" xfId="0" applyFont="1" applyFill="1" applyAlignment="1">
      <alignment horizontal="justify" vertical="center"/>
    </xf>
    <xf numFmtId="0" fontId="6" fillId="0" borderId="0" xfId="0" applyFont="1"/>
    <xf numFmtId="165" fontId="0" fillId="0" borderId="0" xfId="2" applyNumberFormat="1" applyFont="1"/>
    <xf numFmtId="0" fontId="0" fillId="0" borderId="0" xfId="0"/>
    <xf numFmtId="0" fontId="53" fillId="41" borderId="94" xfId="0" applyFont="1" applyFill="1" applyBorder="1" applyAlignment="1">
      <alignment vertical="center"/>
    </xf>
    <xf numFmtId="0" fontId="54" fillId="41" borderId="94" xfId="0" applyFont="1" applyFill="1" applyBorder="1" applyAlignment="1">
      <alignment vertical="center"/>
    </xf>
    <xf numFmtId="0" fontId="54" fillId="41" borderId="94" xfId="0" applyFont="1" applyFill="1" applyBorder="1" applyAlignment="1">
      <alignment horizontal="center" vertical="center"/>
    </xf>
    <xf numFmtId="0" fontId="54" fillId="41" borderId="94" xfId="0" applyNumberFormat="1" applyFont="1" applyFill="1" applyBorder="1" applyAlignment="1">
      <alignment vertical="center"/>
    </xf>
    <xf numFmtId="165" fontId="54" fillId="41" borderId="94" xfId="0" applyNumberFormat="1" applyFont="1" applyFill="1" applyBorder="1" applyAlignment="1">
      <alignment vertical="center"/>
    </xf>
    <xf numFmtId="0" fontId="53" fillId="41" borderId="0" xfId="0" applyFont="1" applyFill="1" applyBorder="1" applyAlignment="1">
      <alignment vertical="center"/>
    </xf>
    <xf numFmtId="0" fontId="25" fillId="42" borderId="0" xfId="0" applyFont="1" applyFill="1" applyBorder="1" applyAlignment="1">
      <alignment vertical="center"/>
    </xf>
    <xf numFmtId="0" fontId="25" fillId="42" borderId="94" xfId="0" applyFont="1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3" fillId="0" borderId="0" xfId="0" applyFont="1" applyBorder="1" applyAlignment="1">
      <alignment vertical="center"/>
    </xf>
    <xf numFmtId="0" fontId="6" fillId="41" borderId="0" xfId="0" applyFont="1" applyFill="1" applyBorder="1" applyAlignment="1">
      <alignment horizontal="center" vertical="center" wrapText="1"/>
    </xf>
    <xf numFmtId="0" fontId="25" fillId="42" borderId="0" xfId="0" applyFont="1" applyFill="1" applyBorder="1"/>
    <xf numFmtId="0" fontId="25" fillId="42" borderId="0" xfId="0" applyNumberFormat="1" applyFont="1" applyFill="1" applyBorder="1"/>
    <xf numFmtId="165" fontId="25" fillId="42" borderId="0" xfId="0" applyNumberFormat="1" applyFont="1" applyFill="1" applyBorder="1"/>
    <xf numFmtId="0" fontId="53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vertical="center" wrapText="1"/>
    </xf>
    <xf numFmtId="0" fontId="54" fillId="0" borderId="0" xfId="0" applyFont="1" applyBorder="1" applyAlignment="1">
      <alignment vertical="center"/>
    </xf>
    <xf numFmtId="0" fontId="54" fillId="0" borderId="0" xfId="0" applyNumberFormat="1" applyFont="1" applyBorder="1" applyAlignment="1">
      <alignment vertical="center"/>
    </xf>
    <xf numFmtId="165" fontId="54" fillId="0" borderId="0" xfId="0" applyNumberFormat="1" applyFont="1" applyBorder="1" applyAlignment="1">
      <alignment vertical="center"/>
    </xf>
    <xf numFmtId="0" fontId="54" fillId="0" borderId="0" xfId="0" applyFont="1" applyBorder="1" applyAlignment="1">
      <alignment horizontal="center" vertical="center"/>
    </xf>
    <xf numFmtId="0" fontId="25" fillId="42" borderId="0" xfId="0" applyFont="1" applyFill="1" applyBorder="1" applyAlignment="1">
      <alignment horizontal="center"/>
    </xf>
    <xf numFmtId="165" fontId="54" fillId="0" borderId="0" xfId="0" applyNumberFormat="1" applyFont="1" applyBorder="1" applyAlignment="1">
      <alignment horizontal="right" vertical="center"/>
    </xf>
    <xf numFmtId="0" fontId="53" fillId="41" borderId="0" xfId="0" applyFont="1" applyFill="1" applyAlignment="1">
      <alignment vertical="center"/>
    </xf>
    <xf numFmtId="0" fontId="54" fillId="41" borderId="0" xfId="0" applyNumberFormat="1" applyFont="1" applyFill="1" applyBorder="1" applyAlignment="1">
      <alignment vertical="center"/>
    </xf>
    <xf numFmtId="165" fontId="54" fillId="41" borderId="0" xfId="0" applyNumberFormat="1" applyFont="1" applyFill="1" applyBorder="1" applyAlignment="1">
      <alignment vertical="center"/>
    </xf>
    <xf numFmtId="0" fontId="54" fillId="41" borderId="0" xfId="0" applyFont="1" applyFill="1" applyBorder="1" applyAlignment="1">
      <alignment vertical="center"/>
    </xf>
    <xf numFmtId="0" fontId="54" fillId="41" borderId="0" xfId="0" applyFont="1" applyFill="1" applyBorder="1" applyAlignment="1">
      <alignment horizontal="center" vertical="center"/>
    </xf>
    <xf numFmtId="0" fontId="0" fillId="0" borderId="0" xfId="0"/>
    <xf numFmtId="0" fontId="0" fillId="0" borderId="0" xfId="3" applyFont="1"/>
    <xf numFmtId="0" fontId="4" fillId="3" borderId="1" xfId="3" applyNumberFormat="1" applyFont="1" applyFill="1" applyBorder="1" applyAlignment="1">
      <alignment vertical="center" wrapText="1" readingOrder="1"/>
    </xf>
    <xf numFmtId="0" fontId="4" fillId="3" borderId="2" xfId="3" applyNumberFormat="1" applyFont="1" applyFill="1" applyBorder="1" applyAlignment="1">
      <alignment vertical="center" wrapText="1" readingOrder="1"/>
    </xf>
    <xf numFmtId="0" fontId="4" fillId="3" borderId="3" xfId="3" applyNumberFormat="1" applyFont="1" applyFill="1" applyBorder="1" applyAlignment="1">
      <alignment horizontal="right" vertical="center" wrapText="1" readingOrder="1"/>
    </xf>
    <xf numFmtId="0" fontId="5" fillId="0" borderId="2" xfId="3" applyNumberFormat="1" applyFont="1" applyBorder="1" applyAlignment="1">
      <alignment horizontal="left" readingOrder="1"/>
    </xf>
    <xf numFmtId="0" fontId="22" fillId="0" borderId="0" xfId="0" applyFont="1" applyAlignment="1">
      <alignment wrapText="1"/>
    </xf>
    <xf numFmtId="164" fontId="5" fillId="0" borderId="0" xfId="1" applyNumberFormat="1" applyFont="1" applyBorder="1" applyAlignment="1">
      <alignment horizontal="left" readingOrder="1"/>
    </xf>
    <xf numFmtId="0" fontId="58" fillId="0" borderId="0" xfId="0" applyFont="1"/>
    <xf numFmtId="0" fontId="59" fillId="0" borderId="0" xfId="0" applyFont="1" applyBorder="1" applyAlignment="1">
      <alignment readingOrder="1"/>
    </xf>
    <xf numFmtId="164" fontId="59" fillId="0" borderId="68" xfId="1" applyNumberFormat="1" applyFont="1" applyBorder="1" applyAlignment="1">
      <alignment horizontal="left" readingOrder="1"/>
    </xf>
    <xf numFmtId="164" fontId="59" fillId="0" borderId="0" xfId="1" applyNumberFormat="1" applyFont="1" applyBorder="1" applyAlignment="1">
      <alignment horizontal="left" readingOrder="1"/>
    </xf>
    <xf numFmtId="164" fontId="59" fillId="5" borderId="76" xfId="1" applyNumberFormat="1" applyFont="1" applyFill="1" applyBorder="1" applyAlignment="1">
      <alignment horizontal="left" readingOrder="1"/>
    </xf>
    <xf numFmtId="0" fontId="7" fillId="9" borderId="10" xfId="0" applyNumberFormat="1" applyFont="1" applyFill="1" applyBorder="1" applyAlignment="1"/>
    <xf numFmtId="0" fontId="0" fillId="0" borderId="0" xfId="0" applyBorder="1" applyAlignment="1"/>
    <xf numFmtId="0" fontId="6" fillId="0" borderId="0" xfId="0" applyFont="1" applyBorder="1" applyAlignment="1"/>
    <xf numFmtId="0" fontId="16" fillId="5" borderId="0" xfId="0" applyFont="1" applyFill="1" applyBorder="1" applyAlignment="1">
      <alignment horizontal="left"/>
    </xf>
    <xf numFmtId="0" fontId="7" fillId="9" borderId="11" xfId="0" applyNumberFormat="1" applyFont="1" applyFill="1" applyBorder="1" applyAlignment="1"/>
    <xf numFmtId="0" fontId="6" fillId="0" borderId="2" xfId="0" applyFont="1" applyBorder="1" applyAlignment="1"/>
    <xf numFmtId="0" fontId="30" fillId="0" borderId="27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7" fillId="2" borderId="81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/>
    </xf>
    <xf numFmtId="3" fontId="29" fillId="0" borderId="2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center" vertical="center"/>
    </xf>
    <xf numFmtId="3" fontId="29" fillId="0" borderId="0" xfId="0" applyNumberFormat="1" applyFont="1" applyBorder="1" applyAlignment="1">
      <alignment horizontal="right" vertical="center"/>
    </xf>
    <xf numFmtId="0" fontId="16" fillId="5" borderId="0" xfId="0" applyFont="1" applyFill="1" applyBorder="1" applyAlignment="1">
      <alignment horizontal="left" vertical="center" wrapText="1"/>
    </xf>
    <xf numFmtId="0" fontId="19" fillId="5" borderId="0" xfId="0" applyFont="1" applyFill="1" applyBorder="1" applyAlignment="1">
      <alignment horizontal="center" vertical="center"/>
    </xf>
    <xf numFmtId="3" fontId="19" fillId="5" borderId="0" xfId="0" applyNumberFormat="1" applyFont="1" applyFill="1" applyBorder="1" applyAlignment="1">
      <alignment horizontal="right" vertical="center"/>
    </xf>
    <xf numFmtId="0" fontId="31" fillId="2" borderId="27" xfId="0" applyNumberFormat="1" applyFont="1" applyFill="1" applyBorder="1" applyAlignment="1">
      <alignment horizontal="center" vertical="center" wrapText="1"/>
    </xf>
    <xf numFmtId="0" fontId="31" fillId="2" borderId="27" xfId="0" applyNumberFormat="1" applyFont="1" applyFill="1" applyBorder="1" applyAlignment="1">
      <alignment horizontal="center" vertical="center"/>
    </xf>
    <xf numFmtId="3" fontId="7" fillId="2" borderId="27" xfId="1" applyNumberFormat="1" applyFont="1" applyFill="1" applyBorder="1" applyAlignment="1">
      <alignment horizontal="right" vertical="center" readingOrder="2"/>
    </xf>
    <xf numFmtId="3" fontId="7" fillId="2" borderId="82" xfId="1" applyNumberFormat="1" applyFont="1" applyFill="1" applyBorder="1" applyAlignment="1">
      <alignment horizontal="right" vertical="center" readingOrder="2"/>
    </xf>
    <xf numFmtId="0" fontId="7" fillId="9" borderId="11" xfId="0" applyNumberFormat="1" applyFont="1" applyFill="1" applyBorder="1" applyAlignment="1">
      <alignment horizontal="left" vertical="center" wrapText="1"/>
    </xf>
    <xf numFmtId="0" fontId="31" fillId="9" borderId="11" xfId="0" applyNumberFormat="1" applyFont="1" applyFill="1" applyBorder="1" applyAlignment="1">
      <alignment horizontal="center" vertical="center"/>
    </xf>
    <xf numFmtId="3" fontId="31" fillId="9" borderId="11" xfId="0" applyNumberFormat="1" applyFont="1" applyFill="1" applyBorder="1" applyAlignment="1">
      <alignment horizontal="right" vertical="center"/>
    </xf>
    <xf numFmtId="3" fontId="31" fillId="2" borderId="27" xfId="0" applyNumberFormat="1" applyFont="1" applyFill="1" applyBorder="1" applyAlignment="1">
      <alignment horizontal="right" vertical="center"/>
    </xf>
    <xf numFmtId="3" fontId="6" fillId="0" borderId="2" xfId="1" applyNumberFormat="1" applyFont="1" applyBorder="1" applyAlignment="1">
      <alignment horizontal="right" vertical="center" readingOrder="2"/>
    </xf>
    <xf numFmtId="3" fontId="6" fillId="0" borderId="2" xfId="2" applyNumberFormat="1" applyFont="1" applyBorder="1" applyAlignment="1">
      <alignment horizontal="right" vertical="center" readingOrder="2"/>
    </xf>
    <xf numFmtId="3" fontId="6" fillId="0" borderId="3" xfId="2" applyNumberFormat="1" applyFont="1" applyBorder="1" applyAlignment="1">
      <alignment horizontal="right" vertical="center" readingOrder="2"/>
    </xf>
    <xf numFmtId="3" fontId="6" fillId="0" borderId="0" xfId="1" applyNumberFormat="1" applyFont="1" applyBorder="1" applyAlignment="1">
      <alignment horizontal="right" vertical="center" readingOrder="2"/>
    </xf>
    <xf numFmtId="3" fontId="6" fillId="0" borderId="0" xfId="2" applyNumberFormat="1" applyFont="1" applyBorder="1" applyAlignment="1">
      <alignment horizontal="right" vertical="center" readingOrder="2"/>
    </xf>
    <xf numFmtId="3" fontId="6" fillId="0" borderId="79" xfId="2" applyNumberFormat="1" applyFont="1" applyBorder="1" applyAlignment="1">
      <alignment horizontal="right" vertical="center" readingOrder="2"/>
    </xf>
    <xf numFmtId="3" fontId="16" fillId="5" borderId="0" xfId="1" applyNumberFormat="1" applyFont="1" applyFill="1" applyBorder="1" applyAlignment="1">
      <alignment horizontal="right" vertical="center" readingOrder="2"/>
    </xf>
    <xf numFmtId="3" fontId="16" fillId="5" borderId="79" xfId="1" applyNumberFormat="1" applyFont="1" applyFill="1" applyBorder="1" applyAlignment="1">
      <alignment horizontal="right" vertical="center" readingOrder="2"/>
    </xf>
    <xf numFmtId="3" fontId="7" fillId="9" borderId="11" xfId="1" applyNumberFormat="1" applyFont="1" applyFill="1" applyBorder="1" applyAlignment="1">
      <alignment horizontal="right" vertical="center" readingOrder="2"/>
    </xf>
    <xf numFmtId="3" fontId="7" fillId="9" borderId="12" xfId="1" applyNumberFormat="1" applyFont="1" applyFill="1" applyBorder="1" applyAlignment="1">
      <alignment horizontal="right" vertical="center" readingOrder="2"/>
    </xf>
    <xf numFmtId="0" fontId="29" fillId="0" borderId="0" xfId="0" quotePrefix="1" applyFont="1" applyBorder="1" applyAlignment="1">
      <alignment horizontal="center" vertical="center"/>
    </xf>
    <xf numFmtId="0" fontId="0" fillId="0" borderId="0" xfId="0" applyFont="1" applyAlignment="1"/>
    <xf numFmtId="164" fontId="6" fillId="0" borderId="0" xfId="1" applyNumberFormat="1" applyFont="1" applyBorder="1" applyAlignment="1">
      <alignment horizontal="left" readingOrder="1"/>
    </xf>
    <xf numFmtId="3" fontId="22" fillId="0" borderId="0" xfId="1" applyNumberFormat="1" applyFont="1" applyBorder="1" applyAlignment="1">
      <alignment horizontal="right" readingOrder="1"/>
    </xf>
    <xf numFmtId="164" fontId="6" fillId="0" borderId="96" xfId="1" applyNumberFormat="1" applyFont="1" applyBorder="1" applyAlignment="1">
      <alignment horizontal="left" readingOrder="1"/>
    </xf>
    <xf numFmtId="3" fontId="22" fillId="0" borderId="96" xfId="1" applyNumberFormat="1" applyFont="1" applyBorder="1" applyAlignment="1">
      <alignment horizontal="right" readingOrder="1"/>
    </xf>
    <xf numFmtId="168" fontId="22" fillId="0" borderId="96" xfId="1" applyNumberFormat="1" applyFont="1" applyBorder="1" applyAlignment="1">
      <alignment horizontal="right" readingOrder="1"/>
    </xf>
    <xf numFmtId="168" fontId="22" fillId="0" borderId="97" xfId="1" applyNumberFormat="1" applyFont="1" applyBorder="1" applyAlignment="1">
      <alignment horizontal="right" readingOrder="1"/>
    </xf>
    <xf numFmtId="168" fontId="22" fillId="0" borderId="99" xfId="1" applyNumberFormat="1" applyFont="1" applyBorder="1" applyAlignment="1">
      <alignment horizontal="right" readingOrder="1"/>
    </xf>
    <xf numFmtId="164" fontId="6" fillId="0" borderId="101" xfId="1" applyNumberFormat="1" applyFont="1" applyBorder="1" applyAlignment="1">
      <alignment horizontal="left" readingOrder="1"/>
    </xf>
    <xf numFmtId="3" fontId="22" fillId="0" borderId="101" xfId="1" applyNumberFormat="1" applyFont="1" applyBorder="1" applyAlignment="1">
      <alignment horizontal="right" readingOrder="1"/>
    </xf>
    <xf numFmtId="168" fontId="22" fillId="0" borderId="101" xfId="1" applyNumberFormat="1" applyFont="1" applyBorder="1" applyAlignment="1">
      <alignment horizontal="right" readingOrder="1"/>
    </xf>
    <xf numFmtId="168" fontId="22" fillId="0" borderId="102" xfId="1" applyNumberFormat="1" applyFont="1" applyBorder="1" applyAlignment="1">
      <alignment horizontal="right" readingOrder="1"/>
    </xf>
    <xf numFmtId="164" fontId="6" fillId="0" borderId="103" xfId="1" applyNumberFormat="1" applyFont="1" applyBorder="1" applyAlignment="1">
      <alignment horizontal="left" readingOrder="1"/>
    </xf>
    <xf numFmtId="3" fontId="22" fillId="0" borderId="103" xfId="1" applyNumberFormat="1" applyFont="1" applyBorder="1" applyAlignment="1">
      <alignment horizontal="right" readingOrder="1"/>
    </xf>
    <xf numFmtId="168" fontId="22" fillId="0" borderId="103" xfId="1" applyNumberFormat="1" applyFont="1" applyBorder="1" applyAlignment="1">
      <alignment horizontal="right" readingOrder="1"/>
    </xf>
    <xf numFmtId="168" fontId="22" fillId="0" borderId="104" xfId="1" applyNumberFormat="1" applyFont="1" applyBorder="1" applyAlignment="1">
      <alignment horizontal="right" readingOrder="1"/>
    </xf>
    <xf numFmtId="168" fontId="22" fillId="0" borderId="105" xfId="1" applyNumberFormat="1" applyFont="1" applyBorder="1" applyAlignment="1">
      <alignment horizontal="right" readingOrder="1"/>
    </xf>
    <xf numFmtId="168" fontId="22" fillId="0" borderId="108" xfId="1" applyNumberFormat="1" applyFont="1" applyBorder="1" applyAlignment="1">
      <alignment horizontal="right" readingOrder="1"/>
    </xf>
    <xf numFmtId="164" fontId="6" fillId="0" borderId="110" xfId="1" applyNumberFormat="1" applyFont="1" applyBorder="1" applyAlignment="1">
      <alignment horizontal="left" readingOrder="1"/>
    </xf>
    <xf numFmtId="3" fontId="22" fillId="0" borderId="110" xfId="1" applyNumberFormat="1" applyFont="1" applyBorder="1" applyAlignment="1">
      <alignment horizontal="right" readingOrder="1"/>
    </xf>
    <xf numFmtId="168" fontId="22" fillId="0" borderId="110" xfId="1" applyNumberFormat="1" applyFont="1" applyBorder="1" applyAlignment="1">
      <alignment horizontal="right" readingOrder="1"/>
    </xf>
    <xf numFmtId="168" fontId="22" fillId="0" borderId="111" xfId="1" applyNumberFormat="1" applyFont="1" applyBorder="1" applyAlignment="1">
      <alignment horizontal="right" readingOrder="1"/>
    </xf>
    <xf numFmtId="168" fontId="22" fillId="0" borderId="113" xfId="1" applyNumberFormat="1" applyFont="1" applyBorder="1" applyAlignment="1">
      <alignment horizontal="right" readingOrder="1"/>
    </xf>
    <xf numFmtId="164" fontId="6" fillId="0" borderId="115" xfId="1" applyNumberFormat="1" applyFont="1" applyBorder="1" applyAlignment="1">
      <alignment horizontal="left" readingOrder="1"/>
    </xf>
    <xf numFmtId="3" fontId="22" fillId="0" borderId="115" xfId="1" applyNumberFormat="1" applyFont="1" applyBorder="1" applyAlignment="1">
      <alignment horizontal="right" readingOrder="1"/>
    </xf>
    <xf numFmtId="168" fontId="22" fillId="0" borderId="115" xfId="1" applyNumberFormat="1" applyFont="1" applyBorder="1" applyAlignment="1">
      <alignment horizontal="right" readingOrder="1"/>
    </xf>
    <xf numFmtId="168" fontId="22" fillId="0" borderId="116" xfId="1" applyNumberFormat="1" applyFont="1" applyBorder="1" applyAlignment="1">
      <alignment horizontal="right" readingOrder="1"/>
    </xf>
    <xf numFmtId="168" fontId="22" fillId="0" borderId="118" xfId="1" applyNumberFormat="1" applyFont="1" applyBorder="1" applyAlignment="1">
      <alignment horizontal="right" readingOrder="1"/>
    </xf>
    <xf numFmtId="164" fontId="6" fillId="0" borderId="120" xfId="1" applyNumberFormat="1" applyFont="1" applyBorder="1" applyAlignment="1">
      <alignment horizontal="left" readingOrder="1"/>
    </xf>
    <xf numFmtId="3" fontId="22" fillId="0" borderId="120" xfId="1" applyNumberFormat="1" applyFont="1" applyBorder="1" applyAlignment="1">
      <alignment horizontal="right" readingOrder="1"/>
    </xf>
    <xf numFmtId="168" fontId="22" fillId="0" borderId="120" xfId="1" applyNumberFormat="1" applyFont="1" applyBorder="1" applyAlignment="1">
      <alignment horizontal="right" readingOrder="1"/>
    </xf>
    <xf numFmtId="168" fontId="22" fillId="0" borderId="121" xfId="1" applyNumberFormat="1" applyFont="1" applyBorder="1" applyAlignment="1">
      <alignment horizontal="right" readingOrder="1"/>
    </xf>
    <xf numFmtId="0" fontId="24" fillId="3" borderId="0" xfId="0" applyNumberFormat="1" applyFont="1" applyFill="1" applyBorder="1" applyAlignment="1">
      <alignment horizontal="right" vertical="top" wrapText="1"/>
    </xf>
    <xf numFmtId="0" fontId="60" fillId="0" borderId="0" xfId="0" applyFont="1" applyBorder="1" applyAlignment="1">
      <alignment vertical="top"/>
    </xf>
    <xf numFmtId="0" fontId="60" fillId="0" borderId="106" xfId="0" applyFont="1" applyBorder="1" applyAlignment="1">
      <alignment vertical="top"/>
    </xf>
    <xf numFmtId="0" fontId="6" fillId="0" borderId="2" xfId="3" applyNumberFormat="1" applyFont="1" applyBorder="1" applyAlignment="1">
      <alignment readingOrder="1"/>
    </xf>
    <xf numFmtId="0" fontId="6" fillId="0" borderId="2" xfId="3" applyNumberFormat="1" applyFont="1" applyBorder="1" applyAlignment="1">
      <alignment horizontal="right" readingOrder="1"/>
    </xf>
    <xf numFmtId="169" fontId="6" fillId="0" borderId="2" xfId="3" applyNumberFormat="1" applyFont="1" applyBorder="1" applyAlignment="1">
      <alignment horizontal="right" readingOrder="1"/>
    </xf>
    <xf numFmtId="1" fontId="6" fillId="0" borderId="2" xfId="2" applyNumberFormat="1" applyFont="1" applyBorder="1" applyAlignment="1">
      <alignment horizontal="right" readingOrder="1"/>
    </xf>
    <xf numFmtId="0" fontId="53" fillId="41" borderId="0" xfId="0" applyFont="1" applyFill="1" applyBorder="1" applyAlignment="1">
      <alignment horizontal="center" vertical="center" wrapText="1"/>
    </xf>
    <xf numFmtId="0" fontId="20" fillId="0" borderId="0" xfId="0" applyNumberFormat="1" applyFont="1" applyBorder="1" applyAlignment="1">
      <alignment horizontal="center" readingOrder="1"/>
    </xf>
    <xf numFmtId="0" fontId="5" fillId="0" borderId="9" xfId="0" applyFont="1" applyBorder="1" applyAlignment="1">
      <alignment horizontal="right" wrapText="1" readingOrder="1"/>
    </xf>
    <xf numFmtId="165" fontId="5" fillId="0" borderId="23" xfId="0" applyNumberFormat="1" applyFont="1" applyBorder="1" applyAlignment="1">
      <alignment vertical="center" readingOrder="1"/>
    </xf>
    <xf numFmtId="165" fontId="5" fillId="0" borderId="9" xfId="0" applyNumberFormat="1" applyFont="1" applyBorder="1" applyAlignment="1">
      <alignment vertical="center" readingOrder="1"/>
    </xf>
    <xf numFmtId="0" fontId="54" fillId="0" borderId="0" xfId="0" applyNumberFormat="1" applyFont="1" applyBorder="1" applyAlignment="1">
      <alignment horizontal="right" vertical="center"/>
    </xf>
    <xf numFmtId="0" fontId="37" fillId="0" borderId="0" xfId="5" applyAlignment="1"/>
    <xf numFmtId="0" fontId="33" fillId="0" borderId="0" xfId="0" applyFont="1" applyFill="1" applyAlignment="1">
      <alignment vertical="center"/>
    </xf>
    <xf numFmtId="0" fontId="34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6" fillId="41" borderId="0" xfId="0" applyFont="1" applyFill="1" applyBorder="1" applyAlignment="1">
      <alignment vertical="center" wrapText="1"/>
    </xf>
    <xf numFmtId="0" fontId="26" fillId="0" borderId="0" xfId="0" applyFont="1" applyAlignment="1"/>
    <xf numFmtId="0" fontId="0" fillId="0" borderId="0" xfId="0" applyAlignment="1"/>
    <xf numFmtId="0" fontId="26" fillId="0" borderId="0" xfId="6" applyAlignment="1">
      <alignment horizontal="left" vertical="top" wrapText="1"/>
    </xf>
    <xf numFmtId="0" fontId="16" fillId="5" borderId="37" xfId="0" applyFont="1" applyFill="1" applyBorder="1" applyAlignment="1">
      <alignment readingOrder="1"/>
    </xf>
    <xf numFmtId="164" fontId="16" fillId="5" borderId="17" xfId="1" applyNumberFormat="1" applyFont="1" applyFill="1" applyBorder="1" applyAlignment="1">
      <alignment horizontal="right" readingOrder="1"/>
    </xf>
    <xf numFmtId="164" fontId="16" fillId="5" borderId="2" xfId="1" applyNumberFormat="1" applyFont="1" applyFill="1" applyBorder="1" applyAlignment="1">
      <alignment horizontal="right" readingOrder="1"/>
    </xf>
    <xf numFmtId="165" fontId="16" fillId="5" borderId="18" xfId="2" applyNumberFormat="1" applyFont="1" applyFill="1" applyBorder="1" applyAlignment="1">
      <alignment horizontal="right" readingOrder="1"/>
    </xf>
    <xf numFmtId="164" fontId="7" fillId="9" borderId="38" xfId="1" applyNumberFormat="1" applyFont="1" applyFill="1" applyBorder="1" applyAlignment="1">
      <alignment horizontal="right" readingOrder="1"/>
    </xf>
    <xf numFmtId="164" fontId="7" fillId="9" borderId="11" xfId="1" applyNumberFormat="1" applyFont="1" applyFill="1" applyBorder="1" applyAlignment="1">
      <alignment horizontal="right" readingOrder="1"/>
    </xf>
    <xf numFmtId="165" fontId="7" fillId="9" borderId="39" xfId="2" applyNumberFormat="1" applyFont="1" applyFill="1" applyBorder="1" applyAlignment="1">
      <alignment horizontal="right" readingOrder="1"/>
    </xf>
    <xf numFmtId="0" fontId="26" fillId="0" borderId="0" xfId="6" applyAlignment="1">
      <alignment horizontal="left" vertical="top"/>
    </xf>
    <xf numFmtId="0" fontId="6" fillId="0" borderId="2" xfId="0" applyNumberFormat="1" applyFont="1" applyBorder="1" applyAlignment="1">
      <alignment readingOrder="1"/>
    </xf>
    <xf numFmtId="0" fontId="6" fillId="0" borderId="10" xfId="0" applyNumberFormat="1" applyFont="1" applyBorder="1" applyAlignment="1">
      <alignment readingOrder="1"/>
    </xf>
    <xf numFmtId="0" fontId="7" fillId="2" borderId="2" xfId="0" applyNumberFormat="1" applyFont="1" applyFill="1" applyBorder="1" applyAlignment="1">
      <alignment vertical="top" wrapText="1" readingOrder="1"/>
    </xf>
    <xf numFmtId="0" fontId="7" fillId="2" borderId="27" xfId="0" applyNumberFormat="1" applyFont="1" applyFill="1" applyBorder="1" applyAlignment="1">
      <alignment vertical="top" wrapText="1" readingOrder="1"/>
    </xf>
    <xf numFmtId="0" fontId="6" fillId="0" borderId="1" xfId="0" applyNumberFormat="1" applyFont="1" applyBorder="1" applyAlignment="1">
      <alignment wrapText="1" readingOrder="1"/>
    </xf>
    <xf numFmtId="0" fontId="7" fillId="2" borderId="1" xfId="0" applyNumberFormat="1" applyFont="1" applyFill="1" applyBorder="1" applyAlignment="1">
      <alignment vertical="top" readingOrder="1"/>
    </xf>
    <xf numFmtId="0" fontId="7" fillId="2" borderId="81" xfId="0" applyNumberFormat="1" applyFont="1" applyFill="1" applyBorder="1" applyAlignment="1">
      <alignment vertical="top" readingOrder="1"/>
    </xf>
    <xf numFmtId="165" fontId="6" fillId="0" borderId="11" xfId="2" applyNumberFormat="1" applyFont="1" applyBorder="1" applyAlignment="1">
      <alignment horizontal="right" readingOrder="1"/>
    </xf>
    <xf numFmtId="164" fontId="6" fillId="0" borderId="38" xfId="1" applyNumberFormat="1" applyFont="1" applyBorder="1" applyAlignment="1">
      <alignment horizontal="right" readingOrder="1"/>
    </xf>
    <xf numFmtId="164" fontId="6" fillId="0" borderId="11" xfId="1" applyNumberFormat="1" applyFont="1" applyBorder="1" applyAlignment="1">
      <alignment horizontal="right" readingOrder="1"/>
    </xf>
    <xf numFmtId="165" fontId="6" fillId="0" borderId="39" xfId="2" applyNumberFormat="1" applyFont="1" applyBorder="1" applyAlignment="1">
      <alignment horizontal="right" readingOrder="1"/>
    </xf>
    <xf numFmtId="10" fontId="0" fillId="0" borderId="0" xfId="0" applyNumberFormat="1"/>
    <xf numFmtId="165" fontId="0" fillId="0" borderId="0" xfId="0" applyNumberFormat="1"/>
    <xf numFmtId="165" fontId="6" fillId="0" borderId="12" xfId="2" applyNumberFormat="1" applyFont="1" applyBorder="1" applyAlignment="1">
      <alignment horizontal="right" readingOrder="1"/>
    </xf>
    <xf numFmtId="0" fontId="4" fillId="3" borderId="1" xfId="0" applyNumberFormat="1" applyFont="1" applyFill="1" applyBorder="1" applyAlignment="1">
      <alignment horizontal="right" vertical="center" wrapText="1" readingOrder="1"/>
    </xf>
    <xf numFmtId="164" fontId="6" fillId="0" borderId="1" xfId="1" applyNumberFormat="1" applyFont="1" applyBorder="1" applyAlignment="1">
      <alignment horizontal="right" readingOrder="1"/>
    </xf>
    <xf numFmtId="164" fontId="6" fillId="0" borderId="10" xfId="1" applyNumberFormat="1" applyFont="1" applyBorder="1" applyAlignment="1">
      <alignment horizontal="right" readingOrder="1"/>
    </xf>
    <xf numFmtId="3" fontId="22" fillId="0" borderId="68" xfId="1" applyNumberFormat="1" applyFont="1" applyBorder="1" applyAlignment="1">
      <alignment horizontal="right" readingOrder="1"/>
    </xf>
    <xf numFmtId="3" fontId="22" fillId="0" borderId="68" xfId="2" applyNumberFormat="1" applyFont="1" applyBorder="1" applyAlignment="1">
      <alignment horizontal="right" readingOrder="1"/>
    </xf>
    <xf numFmtId="3" fontId="22" fillId="0" borderId="69" xfId="2" applyNumberFormat="1" applyFont="1" applyBorder="1" applyAlignment="1">
      <alignment horizontal="right" readingOrder="1"/>
    </xf>
    <xf numFmtId="3" fontId="22" fillId="0" borderId="0" xfId="2" applyNumberFormat="1" applyFont="1" applyBorder="1" applyAlignment="1">
      <alignment horizontal="right" readingOrder="1"/>
    </xf>
    <xf numFmtId="3" fontId="22" fillId="0" borderId="72" xfId="2" applyNumberFormat="1" applyFont="1" applyBorder="1" applyAlignment="1">
      <alignment horizontal="right" readingOrder="1"/>
    </xf>
    <xf numFmtId="3" fontId="26" fillId="0" borderId="0" xfId="1" applyNumberFormat="1" applyFont="1" applyBorder="1" applyAlignment="1">
      <alignment horizontal="right" readingOrder="1"/>
    </xf>
    <xf numFmtId="3" fontId="26" fillId="0" borderId="0" xfId="2" applyNumberFormat="1" applyFont="1" applyBorder="1" applyAlignment="1">
      <alignment horizontal="right" readingOrder="1"/>
    </xf>
    <xf numFmtId="3" fontId="26" fillId="0" borderId="72" xfId="2" applyNumberFormat="1" applyFont="1" applyBorder="1" applyAlignment="1">
      <alignment horizontal="right" readingOrder="1"/>
    </xf>
    <xf numFmtId="3" fontId="22" fillId="5" borderId="76" xfId="1" applyNumberFormat="1" applyFont="1" applyFill="1" applyBorder="1" applyAlignment="1">
      <alignment horizontal="right" readingOrder="1"/>
    </xf>
    <xf numFmtId="3" fontId="22" fillId="5" borderId="76" xfId="2" applyNumberFormat="1" applyFont="1" applyFill="1" applyBorder="1" applyAlignment="1">
      <alignment horizontal="right" readingOrder="1"/>
    </xf>
    <xf numFmtId="3" fontId="22" fillId="5" borderId="77" xfId="2" applyNumberFormat="1" applyFont="1" applyFill="1" applyBorder="1" applyAlignment="1">
      <alignment horizontal="right" readingOrder="1"/>
    </xf>
    <xf numFmtId="169" fontId="0" fillId="0" borderId="0" xfId="0" applyNumberFormat="1"/>
    <xf numFmtId="164" fontId="0" fillId="0" borderId="0" xfId="0" applyNumberFormat="1"/>
    <xf numFmtId="9" fontId="0" fillId="0" borderId="0" xfId="2" applyFont="1"/>
    <xf numFmtId="0" fontId="61" fillId="0" borderId="0" xfId="0" applyFont="1"/>
    <xf numFmtId="0" fontId="4" fillId="3" borderId="11" xfId="3" applyNumberFormat="1" applyFont="1" applyFill="1" applyBorder="1" applyAlignment="1">
      <alignment horizontal="center" vertical="center" wrapText="1" readingOrder="1"/>
    </xf>
    <xf numFmtId="0" fontId="4" fillId="43" borderId="27" xfId="0" applyNumberFormat="1" applyFont="1" applyFill="1" applyBorder="1" applyAlignment="1">
      <alignment horizontal="right" vertical="center" wrapText="1" readingOrder="1"/>
    </xf>
    <xf numFmtId="0" fontId="4" fillId="43" borderId="81" xfId="0" applyNumberFormat="1" applyFont="1" applyFill="1" applyBorder="1" applyAlignment="1">
      <alignment horizontal="right" vertical="center" wrapText="1" readingOrder="1"/>
    </xf>
    <xf numFmtId="0" fontId="4" fillId="43" borderId="82" xfId="0" applyNumberFormat="1" applyFont="1" applyFill="1" applyBorder="1" applyAlignment="1">
      <alignment horizontal="right" vertical="center" wrapText="1" readingOrder="1"/>
    </xf>
    <xf numFmtId="164" fontId="6" fillId="0" borderId="3" xfId="1" applyNumberFormat="1" applyFont="1" applyBorder="1" applyAlignment="1">
      <alignment horizontal="right" readingOrder="1"/>
    </xf>
    <xf numFmtId="164" fontId="6" fillId="0" borderId="12" xfId="1" applyNumberFormat="1" applyFont="1" applyBorder="1" applyAlignment="1">
      <alignment horizontal="right" readingOrder="1"/>
    </xf>
    <xf numFmtId="1" fontId="6" fillId="0" borderId="3" xfId="2" applyNumberFormat="1" applyFont="1" applyBorder="1" applyAlignment="1">
      <alignment horizontal="right" readingOrder="1"/>
    </xf>
    <xf numFmtId="1" fontId="6" fillId="0" borderId="11" xfId="2" applyNumberFormat="1" applyFont="1" applyBorder="1" applyAlignment="1">
      <alignment horizontal="right" readingOrder="1"/>
    </xf>
    <xf numFmtId="1" fontId="6" fillId="0" borderId="12" xfId="2" applyNumberFormat="1" applyFont="1" applyBorder="1" applyAlignment="1">
      <alignment horizontal="right" readingOrder="1"/>
    </xf>
    <xf numFmtId="0" fontId="62" fillId="43" borderId="2" xfId="0" applyNumberFormat="1" applyFont="1" applyFill="1" applyBorder="1" applyAlignment="1">
      <alignment vertical="center" wrapText="1" readingOrder="1"/>
    </xf>
    <xf numFmtId="164" fontId="7" fillId="2" borderId="10" xfId="1" applyNumberFormat="1" applyFont="1" applyFill="1" applyBorder="1" applyAlignment="1">
      <alignment horizontal="right" readingOrder="1"/>
    </xf>
    <xf numFmtId="0" fontId="20" fillId="0" borderId="15" xfId="0" applyNumberFormat="1" applyFont="1" applyBorder="1" applyAlignment="1">
      <alignment readingOrder="1"/>
    </xf>
    <xf numFmtId="0" fontId="20" fillId="5" borderId="15" xfId="0" applyNumberFormat="1" applyFont="1" applyFill="1" applyBorder="1" applyAlignment="1">
      <alignment readingOrder="1"/>
    </xf>
    <xf numFmtId="164" fontId="6" fillId="0" borderId="126" xfId="1" applyNumberFormat="1" applyFont="1" applyBorder="1" applyAlignment="1">
      <alignment horizontal="left" readingOrder="1"/>
    </xf>
    <xf numFmtId="3" fontId="22" fillId="0" borderId="126" xfId="1" applyNumberFormat="1" applyFont="1" applyBorder="1" applyAlignment="1">
      <alignment horizontal="right" readingOrder="1"/>
    </xf>
    <xf numFmtId="168" fontId="22" fillId="0" borderId="126" xfId="1" applyNumberFormat="1" applyFont="1" applyBorder="1" applyAlignment="1">
      <alignment horizontal="right" readingOrder="1"/>
    </xf>
    <xf numFmtId="168" fontId="22" fillId="0" borderId="127" xfId="1" applyNumberFormat="1" applyFont="1" applyBorder="1" applyAlignment="1">
      <alignment horizontal="right" readingOrder="1"/>
    </xf>
    <xf numFmtId="0" fontId="4" fillId="43" borderId="80" xfId="0" applyNumberFormat="1" applyFont="1" applyFill="1" applyBorder="1" applyAlignment="1">
      <alignment horizontal="center" vertical="center" wrapText="1" readingOrder="1"/>
    </xf>
    <xf numFmtId="0" fontId="4" fillId="43" borderId="79" xfId="0" applyNumberFormat="1" applyFont="1" applyFill="1" applyBorder="1" applyAlignment="1">
      <alignment horizontal="center" vertical="center" wrapText="1" readingOrder="1"/>
    </xf>
    <xf numFmtId="0" fontId="4" fillId="43" borderId="0" xfId="0" applyNumberFormat="1" applyFont="1" applyFill="1" applyBorder="1" applyAlignment="1">
      <alignment horizontal="center" vertical="center" wrapText="1" readingOrder="1"/>
    </xf>
    <xf numFmtId="165" fontId="5" fillId="0" borderId="122" xfId="2" applyNumberFormat="1" applyFont="1" applyBorder="1" applyAlignment="1">
      <alignment horizontal="center" wrapText="1" readingOrder="1"/>
    </xf>
    <xf numFmtId="165" fontId="5" fillId="0" borderId="123" xfId="2" applyNumberFormat="1" applyFont="1" applyBorder="1" applyAlignment="1">
      <alignment horizontal="center" wrapText="1" readingOrder="1"/>
    </xf>
    <xf numFmtId="0" fontId="4" fillId="3" borderId="10" xfId="0" applyNumberFormat="1" applyFont="1" applyFill="1" applyBorder="1" applyAlignment="1">
      <alignment horizontal="left" vertical="center" wrapText="1" readingOrder="1"/>
    </xf>
    <xf numFmtId="0" fontId="4" fillId="3" borderId="11" xfId="0" applyNumberFormat="1" applyFont="1" applyFill="1" applyBorder="1" applyAlignment="1">
      <alignment horizontal="left" vertical="center" wrapText="1" readingOrder="1"/>
    </xf>
    <xf numFmtId="0" fontId="4" fillId="3" borderId="12" xfId="0" applyNumberFormat="1" applyFont="1" applyFill="1" applyBorder="1" applyAlignment="1">
      <alignment horizontal="left" vertical="center" wrapText="1" readingOrder="1"/>
    </xf>
    <xf numFmtId="0" fontId="20" fillId="0" borderId="14" xfId="0" applyNumberFormat="1" applyFont="1" applyBorder="1" applyAlignment="1">
      <alignment horizontal="left" vertical="center" readingOrder="1"/>
    </xf>
    <xf numFmtId="0" fontId="20" fillId="0" borderId="15" xfId="0" applyNumberFormat="1" applyFont="1" applyBorder="1" applyAlignment="1">
      <alignment horizontal="left" vertical="center" readingOrder="1"/>
    </xf>
    <xf numFmtId="0" fontId="20" fillId="0" borderId="16" xfId="0" applyNumberFormat="1" applyFont="1" applyBorder="1" applyAlignment="1">
      <alignment horizontal="left" vertical="center" readingOrder="1"/>
    </xf>
    <xf numFmtId="0" fontId="20" fillId="5" borderId="14" xfId="0" applyNumberFormat="1" applyFont="1" applyFill="1" applyBorder="1" applyAlignment="1">
      <alignment horizontal="left" vertical="center" readingOrder="1"/>
    </xf>
    <xf numFmtId="0" fontId="20" fillId="5" borderId="15" xfId="0" applyNumberFormat="1" applyFont="1" applyFill="1" applyBorder="1" applyAlignment="1">
      <alignment horizontal="left" vertical="center" readingOrder="1"/>
    </xf>
    <xf numFmtId="0" fontId="20" fillId="5" borderId="16" xfId="0" applyNumberFormat="1" applyFont="1" applyFill="1" applyBorder="1" applyAlignment="1">
      <alignment horizontal="left" vertical="center" readingOrder="1"/>
    </xf>
    <xf numFmtId="0" fontId="7" fillId="8" borderId="10" xfId="0" applyNumberFormat="1" applyFont="1" applyFill="1" applyBorder="1" applyAlignment="1">
      <alignment horizontal="left" readingOrder="1"/>
    </xf>
    <xf numFmtId="0" fontId="7" fillId="8" borderId="39" xfId="0" applyNumberFormat="1" applyFont="1" applyFill="1" applyBorder="1" applyAlignment="1">
      <alignment horizontal="left" readingOrder="1"/>
    </xf>
    <xf numFmtId="0" fontId="7" fillId="9" borderId="10" xfId="0" applyNumberFormat="1" applyFont="1" applyFill="1" applyBorder="1" applyAlignment="1">
      <alignment horizontal="left" readingOrder="1"/>
    </xf>
    <xf numFmtId="0" fontId="7" fillId="9" borderId="39" xfId="0" applyNumberFormat="1" applyFont="1" applyFill="1" applyBorder="1" applyAlignment="1">
      <alignment horizontal="left" readingOrder="1"/>
    </xf>
    <xf numFmtId="0" fontId="6" fillId="0" borderId="40" xfId="0" applyFont="1" applyBorder="1" applyAlignment="1">
      <alignment horizontal="center" vertical="top" wrapText="1"/>
    </xf>
    <xf numFmtId="0" fontId="6" fillId="0" borderId="41" xfId="0" applyFont="1" applyBorder="1" applyAlignment="1">
      <alignment horizontal="center" vertical="top" wrapText="1"/>
    </xf>
    <xf numFmtId="0" fontId="6" fillId="0" borderId="42" xfId="0" applyFont="1" applyBorder="1" applyAlignment="1">
      <alignment horizontal="center" vertical="top" wrapText="1"/>
    </xf>
    <xf numFmtId="0" fontId="23" fillId="5" borderId="0" xfId="0" applyFont="1" applyFill="1" applyAlignment="1">
      <alignment horizontal="right" vertical="top" wrapText="1"/>
    </xf>
    <xf numFmtId="0" fontId="23" fillId="5" borderId="0" xfId="0" applyFont="1" applyFill="1" applyAlignment="1">
      <alignment horizontal="center" vertical="top" wrapText="1"/>
    </xf>
    <xf numFmtId="0" fontId="20" fillId="0" borderId="14" xfId="0" applyNumberFormat="1" applyFont="1" applyBorder="1" applyAlignment="1">
      <alignment horizontal="center" readingOrder="1"/>
    </xf>
    <xf numFmtId="0" fontId="20" fillId="0" borderId="15" xfId="0" applyNumberFormat="1" applyFont="1" applyBorder="1" applyAlignment="1">
      <alignment horizontal="center" readingOrder="1"/>
    </xf>
    <xf numFmtId="0" fontId="20" fillId="0" borderId="16" xfId="0" applyNumberFormat="1" applyFont="1" applyBorder="1" applyAlignment="1">
      <alignment horizontal="center" readingOrder="1"/>
    </xf>
    <xf numFmtId="0" fontId="20" fillId="0" borderId="14" xfId="0" applyNumberFormat="1" applyFont="1" applyBorder="1" applyAlignment="1">
      <alignment horizontal="left" readingOrder="1"/>
    </xf>
    <xf numFmtId="0" fontId="20" fillId="0" borderId="15" xfId="0" applyNumberFormat="1" applyFont="1" applyBorder="1" applyAlignment="1">
      <alignment horizontal="left" readingOrder="1"/>
    </xf>
    <xf numFmtId="0" fontId="6" fillId="0" borderId="40" xfId="0" applyFont="1" applyBorder="1" applyAlignment="1">
      <alignment horizontal="left" vertical="top" wrapText="1"/>
    </xf>
    <xf numFmtId="0" fontId="6" fillId="0" borderId="41" xfId="0" applyFont="1" applyBorder="1" applyAlignment="1">
      <alignment horizontal="left" vertical="top" wrapText="1"/>
    </xf>
    <xf numFmtId="0" fontId="6" fillId="0" borderId="42" xfId="0" applyFont="1" applyBorder="1" applyAlignment="1">
      <alignment horizontal="left" vertical="top" wrapText="1"/>
    </xf>
    <xf numFmtId="0" fontId="2" fillId="5" borderId="43" xfId="0" applyFont="1" applyFill="1" applyBorder="1" applyAlignment="1">
      <alignment horizontal="center" vertical="center" textRotation="90"/>
    </xf>
    <xf numFmtId="0" fontId="2" fillId="5" borderId="48" xfId="0" applyFont="1" applyFill="1" applyBorder="1" applyAlignment="1">
      <alignment horizontal="center" vertical="center" textRotation="90"/>
    </xf>
    <xf numFmtId="0" fontId="2" fillId="5" borderId="59" xfId="0" applyFont="1" applyFill="1" applyBorder="1" applyAlignment="1">
      <alignment horizontal="center" vertical="center" textRotation="90"/>
    </xf>
    <xf numFmtId="0" fontId="6" fillId="0" borderId="66" xfId="0" applyFont="1" applyBorder="1" applyAlignment="1">
      <alignment horizontal="left" vertical="top" wrapText="1" readingOrder="1"/>
    </xf>
    <xf numFmtId="0" fontId="6" fillId="0" borderId="71" xfId="0" applyFont="1" applyBorder="1" applyAlignment="1">
      <alignment horizontal="left" vertical="top" wrapText="1" readingOrder="1"/>
    </xf>
    <xf numFmtId="0" fontId="6" fillId="0" borderId="74" xfId="0" applyFont="1" applyBorder="1" applyAlignment="1">
      <alignment horizontal="left" vertical="top" wrapText="1" readingOrder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8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4" fillId="3" borderId="0" xfId="0" applyNumberFormat="1" applyFont="1" applyFill="1" applyBorder="1" applyAlignment="1">
      <alignment horizontal="center" vertical="top" wrapText="1"/>
    </xf>
    <xf numFmtId="0" fontId="22" fillId="0" borderId="0" xfId="0" applyNumberFormat="1" applyFont="1" applyFill="1" applyBorder="1" applyAlignment="1">
      <alignment horizontal="right" wrapText="1"/>
    </xf>
    <xf numFmtId="0" fontId="22" fillId="0" borderId="106" xfId="0" applyNumberFormat="1" applyFont="1" applyFill="1" applyBorder="1" applyAlignment="1">
      <alignment horizontal="right" wrapText="1"/>
    </xf>
    <xf numFmtId="0" fontId="6" fillId="0" borderId="95" xfId="0" applyFont="1" applyBorder="1" applyAlignment="1">
      <alignment horizontal="left" vertical="top" wrapText="1" readingOrder="1"/>
    </xf>
    <xf numFmtId="0" fontId="6" fillId="0" borderId="0" xfId="0" applyFont="1" applyBorder="1" applyAlignment="1">
      <alignment horizontal="left" vertical="top" wrapText="1" readingOrder="1"/>
    </xf>
    <xf numFmtId="0" fontId="6" fillId="0" borderId="98" xfId="0" applyFont="1" applyBorder="1" applyAlignment="1">
      <alignment horizontal="left" vertical="top" wrapText="1" readingOrder="1"/>
    </xf>
    <xf numFmtId="0" fontId="6" fillId="0" borderId="100" xfId="0" applyFont="1" applyBorder="1" applyAlignment="1">
      <alignment horizontal="left" vertical="top" wrapText="1" readingOrder="1"/>
    </xf>
    <xf numFmtId="0" fontId="6" fillId="0" borderId="101" xfId="0" applyFont="1" applyBorder="1" applyAlignment="1">
      <alignment horizontal="left" vertical="top" wrapText="1" readingOrder="1"/>
    </xf>
    <xf numFmtId="0" fontId="6" fillId="0" borderId="128" xfId="0" applyFont="1" applyBorder="1" applyAlignment="1">
      <alignment horizontal="left" vertical="top" wrapText="1" readingOrder="1"/>
    </xf>
    <xf numFmtId="0" fontId="6" fillId="0" borderId="112" xfId="0" applyFont="1" applyBorder="1" applyAlignment="1">
      <alignment horizontal="left" vertical="top" wrapText="1" readingOrder="1"/>
    </xf>
    <xf numFmtId="0" fontId="6" fillId="0" borderId="129" xfId="0" applyFont="1" applyBorder="1" applyAlignment="1">
      <alignment horizontal="left" vertical="top" wrapText="1" readingOrder="1"/>
    </xf>
    <xf numFmtId="0" fontId="6" fillId="0" borderId="107" xfId="0" applyFont="1" applyBorder="1" applyAlignment="1">
      <alignment horizontal="left" vertical="top" wrapText="1" readingOrder="1"/>
    </xf>
    <xf numFmtId="0" fontId="6" fillId="0" borderId="109" xfId="0" applyFont="1" applyBorder="1" applyAlignment="1">
      <alignment horizontal="left" vertical="top" readingOrder="1"/>
    </xf>
    <xf numFmtId="0" fontId="6" fillId="0" borderId="112" xfId="0" applyFont="1" applyBorder="1" applyAlignment="1">
      <alignment horizontal="left" vertical="top" readingOrder="1"/>
    </xf>
    <xf numFmtId="0" fontId="6" fillId="0" borderId="114" xfId="0" applyFont="1" applyBorder="1" applyAlignment="1">
      <alignment horizontal="left" vertical="top" readingOrder="1"/>
    </xf>
    <xf numFmtId="0" fontId="6" fillId="0" borderId="117" xfId="0" applyFont="1" applyBorder="1" applyAlignment="1">
      <alignment horizontal="left" vertical="top" readingOrder="1"/>
    </xf>
    <xf numFmtId="0" fontId="6" fillId="0" borderId="119" xfId="0" applyFont="1" applyBorder="1" applyAlignment="1">
      <alignment horizontal="left" vertical="top" readingOrder="1"/>
    </xf>
    <xf numFmtId="0" fontId="6" fillId="0" borderId="124" xfId="0" applyFont="1" applyBorder="1" applyAlignment="1">
      <alignment horizontal="left" vertical="top" wrapText="1" readingOrder="1"/>
    </xf>
    <xf numFmtId="0" fontId="6" fillId="0" borderId="103" xfId="0" applyFont="1" applyBorder="1" applyAlignment="1">
      <alignment horizontal="left" vertical="top" wrapText="1" readingOrder="1"/>
    </xf>
    <xf numFmtId="0" fontId="6" fillId="0" borderId="125" xfId="0" applyFont="1" applyBorder="1" applyAlignment="1">
      <alignment horizontal="left" vertical="top" wrapText="1" readingOrder="1"/>
    </xf>
    <xf numFmtId="0" fontId="6" fillId="0" borderId="126" xfId="0" applyFont="1" applyBorder="1" applyAlignment="1">
      <alignment horizontal="left" vertical="top" wrapText="1" readingOrder="1"/>
    </xf>
    <xf numFmtId="0" fontId="4" fillId="3" borderId="10" xfId="3" applyNumberFormat="1" applyFont="1" applyFill="1" applyBorder="1" applyAlignment="1">
      <alignment horizontal="center" vertical="center" wrapText="1" readingOrder="1"/>
    </xf>
    <xf numFmtId="0" fontId="4" fillId="3" borderId="12" xfId="3" applyNumberFormat="1" applyFont="1" applyFill="1" applyBorder="1" applyAlignment="1">
      <alignment horizontal="center" vertical="center" wrapText="1" readingOrder="1"/>
    </xf>
    <xf numFmtId="0" fontId="7" fillId="2" borderId="1" xfId="0" applyNumberFormat="1" applyFont="1" applyFill="1" applyBorder="1" applyAlignment="1">
      <alignment horizontal="left" vertical="center" wrapText="1" readingOrder="1"/>
    </xf>
    <xf numFmtId="0" fontId="7" fillId="2" borderId="80" xfId="0" applyNumberFormat="1" applyFont="1" applyFill="1" applyBorder="1" applyAlignment="1">
      <alignment horizontal="left" vertical="center" wrapText="1" readingOrder="1"/>
    </xf>
    <xf numFmtId="0" fontId="7" fillId="2" borderId="81" xfId="0" applyNumberFormat="1" applyFont="1" applyFill="1" applyBorder="1" applyAlignment="1">
      <alignment horizontal="left" vertical="center" wrapText="1" readingOrder="1"/>
    </xf>
    <xf numFmtId="0" fontId="53" fillId="41" borderId="0" xfId="0" applyFont="1" applyFill="1" applyBorder="1" applyAlignment="1">
      <alignment horizontal="center" vertical="center" wrapText="1"/>
    </xf>
    <xf numFmtId="0" fontId="54" fillId="0" borderId="0" xfId="0" applyFont="1" applyBorder="1" applyAlignment="1">
      <alignment vertical="center" wrapText="1"/>
    </xf>
    <xf numFmtId="0" fontId="54" fillId="0" borderId="0" xfId="0" applyFont="1" applyBorder="1" applyAlignment="1">
      <alignment horizontal="left" vertical="center" wrapText="1"/>
    </xf>
    <xf numFmtId="0" fontId="54" fillId="0" borderId="0" xfId="0" applyFont="1" applyBorder="1" applyAlignment="1">
      <alignment horizontal="left" vertical="top" wrapText="1"/>
    </xf>
  </cellXfs>
  <cellStyles count="53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Lien hypertexte" xfId="50" builtinId="8" customBuiltin="1"/>
    <cellStyle name="Lien hypertexte visité" xfId="51" builtinId="9" customBuiltin="1"/>
    <cellStyle name="Milliers" xfId="1" builtinId="3"/>
    <cellStyle name="Milliers 2" xfId="48"/>
    <cellStyle name="Milliers 3" xfId="52"/>
    <cellStyle name="Neutre" xfId="14" builtinId="28" customBuiltin="1"/>
    <cellStyle name="Normal" xfId="0" builtinId="0"/>
    <cellStyle name="Normal 2" xfId="3"/>
    <cellStyle name="Note" xfId="21" builtinId="10" customBuiltin="1"/>
    <cellStyle name="Pourcentage" xfId="2" builtinId="5"/>
    <cellStyle name="Pourcentage 2" xfId="4"/>
    <cellStyle name="Pourcentage 3" xfId="49"/>
    <cellStyle name="Satisfaisant" xfId="12" builtinId="26" customBuiltin="1"/>
    <cellStyle name="Sortie" xfId="16" builtinId="21" customBuiltin="1"/>
    <cellStyle name="Source" xfId="6"/>
    <cellStyle name="Style 1" xfId="5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colors>
    <mruColors>
      <color rgb="FF4F81BD"/>
      <color rgb="FF80CD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29643005150676"/>
          <c:y val="7.4548656101531607E-2"/>
          <c:w val="0.75072945210376463"/>
          <c:h val="0.66973567265889999"/>
        </c:manualLayout>
      </c:layout>
      <c:scatterChart>
        <c:scatterStyle val="lineMarker"/>
        <c:varyColors val="0"/>
        <c:ser>
          <c:idx val="0"/>
          <c:order val="0"/>
          <c:tx>
            <c:strRef>
              <c:f>'F1'!$A$4</c:f>
              <c:strCache>
                <c:ptCount val="1"/>
                <c:pt idx="0">
                  <c:v>Académie</c:v>
                </c:pt>
              </c:strCache>
            </c:strRef>
          </c:tx>
          <c:spPr>
            <a:ln w="28575"/>
          </c:spPr>
          <c:marker>
            <c:symbol val="none"/>
          </c:marker>
          <c:dLbls>
            <c:dLbl>
              <c:idx val="18"/>
              <c:layout>
                <c:manualLayout>
                  <c:x val="5.6606010068207452E-2"/>
                  <c:y val="-8.851491497255176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90,6 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AD3-42B8-B00F-CCED6783E452}"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'F1'!$B$3:$V$3</c:f>
              <c:numCache>
                <c:formatCode>General</c:formatCode>
                <c:ptCount val="21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</c:numCache>
            </c:numRef>
          </c:xVal>
          <c:yVal>
            <c:numRef>
              <c:f>'F1'!$B$4:$V$4</c:f>
              <c:numCache>
                <c:formatCode>#\ ##0.0_ ;\-#\ ##0.0\ </c:formatCode>
                <c:ptCount val="21"/>
                <c:pt idx="0">
                  <c:v>78.173928341054349</c:v>
                </c:pt>
                <c:pt idx="1">
                  <c:v>72.926315789473676</c:v>
                </c:pt>
                <c:pt idx="2">
                  <c:v>70.897851398391552</c:v>
                </c:pt>
                <c:pt idx="3">
                  <c:v>74.97669214991609</c:v>
                </c:pt>
                <c:pt idx="4">
                  <c:v>78.833680088116509</c:v>
                </c:pt>
                <c:pt idx="5">
                  <c:v>76.68620796050601</c:v>
                </c:pt>
                <c:pt idx="6">
                  <c:v>74.780256930358348</c:v>
                </c:pt>
                <c:pt idx="7">
                  <c:v>76.290141197051113</c:v>
                </c:pt>
                <c:pt idx="8">
                  <c:v>79.595331726500063</c:v>
                </c:pt>
                <c:pt idx="9">
                  <c:v>81.462174189446912</c:v>
                </c:pt>
                <c:pt idx="10">
                  <c:v>82.2</c:v>
                </c:pt>
                <c:pt idx="11">
                  <c:v>83.71979326721609</c:v>
                </c:pt>
                <c:pt idx="12">
                  <c:v>84.319208431920842</c:v>
                </c:pt>
                <c:pt idx="13">
                  <c:v>86.454126815444567</c:v>
                </c:pt>
                <c:pt idx="14">
                  <c:v>84.941520467836256</c:v>
                </c:pt>
                <c:pt idx="15">
                  <c:v>85.2</c:v>
                </c:pt>
                <c:pt idx="16">
                  <c:v>85.2</c:v>
                </c:pt>
                <c:pt idx="17">
                  <c:v>86.1</c:v>
                </c:pt>
                <c:pt idx="18">
                  <c:v>88</c:v>
                </c:pt>
                <c:pt idx="19">
                  <c:v>89.1</c:v>
                </c:pt>
                <c:pt idx="20">
                  <c:v>90.6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D3-42B8-B00F-CCED6783E452}"/>
            </c:ext>
          </c:extLst>
        </c:ser>
        <c:ser>
          <c:idx val="1"/>
          <c:order val="1"/>
          <c:tx>
            <c:strRef>
              <c:f>'F1'!$A$5</c:f>
              <c:strCache>
                <c:ptCount val="1"/>
                <c:pt idx="0">
                  <c:v>France métr.</c:v>
                </c:pt>
              </c:strCache>
            </c:strRef>
          </c:tx>
          <c:spPr>
            <a:ln w="15875"/>
          </c:spPr>
          <c:marker>
            <c:symbol val="none"/>
          </c:marker>
          <c:dLbls>
            <c:dLbl>
              <c:idx val="18"/>
              <c:layout>
                <c:manualLayout>
                  <c:x val="5.8612996041147822E-2"/>
                  <c:y val="-5.630181879861587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89,2 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AD3-42B8-B00F-CCED6783E452}"/>
                </c:ext>
              </c:extLst>
            </c:dLbl>
            <c:spPr>
              <a:solidFill>
                <a:schemeClr val="bg1"/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'F1'!$B$3:$V$3</c:f>
              <c:numCache>
                <c:formatCode>General</c:formatCode>
                <c:ptCount val="21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</c:numCache>
            </c:numRef>
          </c:xVal>
          <c:yVal>
            <c:numRef>
              <c:f>'F1'!$B$5:$V$5</c:f>
              <c:numCache>
                <c:formatCode>#\ ##0.0_ ;\-#\ ##0.0\ </c:formatCode>
                <c:ptCount val="21"/>
                <c:pt idx="0">
                  <c:v>74.645903455112375</c:v>
                </c:pt>
                <c:pt idx="1">
                  <c:v>74.125326268989866</c:v>
                </c:pt>
                <c:pt idx="2">
                  <c:v>75.156497931402285</c:v>
                </c:pt>
                <c:pt idx="3">
                  <c:v>78.186641748161989</c:v>
                </c:pt>
                <c:pt idx="4">
                  <c:v>78.175367595668064</c:v>
                </c:pt>
                <c:pt idx="5">
                  <c:v>78.629762309791133</c:v>
                </c:pt>
                <c:pt idx="6">
                  <c:v>78.345791693752446</c:v>
                </c:pt>
                <c:pt idx="7">
                  <c:v>79.231414931010974</c:v>
                </c:pt>
                <c:pt idx="8">
                  <c:v>79.449822994923252</c:v>
                </c:pt>
                <c:pt idx="9">
                  <c:v>79.060208637530508</c:v>
                </c:pt>
                <c:pt idx="10">
                  <c:v>82</c:v>
                </c:pt>
                <c:pt idx="11">
                  <c:v>82.487165097956421</c:v>
                </c:pt>
                <c:pt idx="12">
                  <c:v>83.036993842595791</c:v>
                </c:pt>
                <c:pt idx="13">
                  <c:v>83.795528506708067</c:v>
                </c:pt>
                <c:pt idx="14">
                  <c:v>83.680221177711218</c:v>
                </c:pt>
                <c:pt idx="15">
                  <c:v>85</c:v>
                </c:pt>
                <c:pt idx="16">
                  <c:v>84.958572767629605</c:v>
                </c:pt>
                <c:pt idx="17">
                  <c:v>85.665172353127204</c:v>
                </c:pt>
                <c:pt idx="18">
                  <c:v>86.6</c:v>
                </c:pt>
                <c:pt idx="19">
                  <c:v>87.5</c:v>
                </c:pt>
                <c:pt idx="20">
                  <c:v>89.2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D3-42B8-B00F-CCED6783E4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7344"/>
        <c:axId val="40317696"/>
      </c:scatterChart>
      <c:valAx>
        <c:axId val="73657344"/>
        <c:scaling>
          <c:orientation val="minMax"/>
          <c:max val="2017"/>
          <c:min val="1997"/>
        </c:scaling>
        <c:delete val="0"/>
        <c:axPos val="b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 rot="-2820000" vert="horz"/>
          <a:lstStyle/>
          <a:p>
            <a:pPr>
              <a:defRPr sz="800"/>
            </a:pPr>
            <a:endParaRPr lang="fr-FR"/>
          </a:p>
        </c:txPr>
        <c:crossAx val="40317696"/>
        <c:crosses val="autoZero"/>
        <c:crossBetween val="midCat"/>
        <c:majorUnit val="2"/>
        <c:minorUnit val="1"/>
      </c:valAx>
      <c:valAx>
        <c:axId val="40317696"/>
        <c:scaling>
          <c:orientation val="minMax"/>
          <c:min val="70"/>
        </c:scaling>
        <c:delete val="0"/>
        <c:axPos val="l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Taux de réussite (en %)</a:t>
                </a:r>
              </a:p>
            </c:rich>
          </c:tx>
          <c:layout>
            <c:manualLayout>
              <c:xMode val="edge"/>
              <c:yMode val="edge"/>
              <c:x val="0.13094152704596135"/>
              <c:y val="8.4081971825456542E-2"/>
            </c:manualLayout>
          </c:layout>
          <c:overlay val="0"/>
          <c:spPr>
            <a:solidFill>
              <a:schemeClr val="bg1"/>
            </a:solidFill>
          </c:spPr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73657344"/>
        <c:crosses val="autoZero"/>
        <c:crossBetween val="midCat"/>
        <c:majorUnit val="5"/>
        <c:minorUnit val="1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4387522904233967"/>
          <c:y val="0.58717237953662094"/>
          <c:w val="0.41593550806149232"/>
          <c:h val="0.13467046324478946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85000"/>
            </a:schemeClr>
          </a:solidFill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1" u="sng"/>
              <a:t>Socle en 2017</a:t>
            </a:r>
          </a:p>
        </c:rich>
      </c:tx>
      <c:layout>
        <c:manualLayout>
          <c:xMode val="edge"/>
          <c:yMode val="edge"/>
          <c:x val="0.43553009381168301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159044983525619"/>
          <c:y val="0.125"/>
          <c:w val="0.82211275246618021"/>
          <c:h val="0.68779965004374455"/>
        </c:manualLayout>
      </c:layout>
      <c:barChart>
        <c:barDir val="col"/>
        <c:grouping val="stacked"/>
        <c:varyColors val="0"/>
        <c:ser>
          <c:idx val="1"/>
          <c:order val="0"/>
          <c:tx>
            <c:v>Dont élèves ayant obtenu 400 points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'F2'!$D$6:$D$14</c:f>
              <c:numCache>
                <c:formatCode>General</c:formatCode>
                <c:ptCount val="9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</c:numCache>
            </c:numRef>
          </c:cat>
          <c:val>
            <c:numRef>
              <c:f>'F2'!$J$6:$J$14</c:f>
              <c:numCache>
                <c:formatCode>0</c:formatCode>
                <c:ptCount val="9"/>
                <c:pt idx="7">
                  <c:v>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55-46BA-BC19-B73EC7682990}"/>
            </c:ext>
          </c:extLst>
        </c:ser>
        <c:ser>
          <c:idx val="2"/>
          <c:order val="1"/>
          <c:tx>
            <c:v>Ensemble</c:v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4.1666666666666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C17-4761-B66F-C13C78A5EA24}"/>
                </c:ext>
              </c:extLst>
            </c:dLbl>
            <c:dLbl>
              <c:idx val="1"/>
              <c:layout>
                <c:manualLayout>
                  <c:x val="2.6936026936026937E-3"/>
                  <c:y val="-4.1666666666666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C17-4761-B66F-C13C78A5EA24}"/>
                </c:ext>
              </c:extLst>
            </c:dLbl>
            <c:dLbl>
              <c:idx val="2"/>
              <c:layout>
                <c:manualLayout>
                  <c:x val="-6.9345130278678202E-17"/>
                  <c:y val="-5.33998612444550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73B-4A5D-8F91-1507CD880C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'F2'!$D$6:$D$14</c:f>
              <c:numCache>
                <c:formatCode>General</c:formatCode>
                <c:ptCount val="9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</c:numCache>
            </c:numRef>
          </c:cat>
          <c:val>
            <c:numRef>
              <c:f>'F2'!$L$6:$L$14</c:f>
              <c:numCache>
                <c:formatCode>0</c:formatCode>
                <c:ptCount val="9"/>
                <c:pt idx="1">
                  <c:v>0.74</c:v>
                </c:pt>
                <c:pt idx="2">
                  <c:v>1.93</c:v>
                </c:pt>
                <c:pt idx="3">
                  <c:v>4.42</c:v>
                </c:pt>
                <c:pt idx="4">
                  <c:v>15.33</c:v>
                </c:pt>
                <c:pt idx="5">
                  <c:v>17.649999999999999</c:v>
                </c:pt>
                <c:pt idx="6">
                  <c:v>27.93</c:v>
                </c:pt>
                <c:pt idx="7">
                  <c:v>22.24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955-46BA-BC19-B73EC7682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100"/>
        <c:axId val="554524560"/>
        <c:axId val="554512912"/>
      </c:barChart>
      <c:catAx>
        <c:axId val="554524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900" b="1"/>
                  <a:t>Note obtenue au socle (sur 400)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512912"/>
        <c:crosses val="autoZero"/>
        <c:auto val="1"/>
        <c:lblAlgn val="l"/>
        <c:lblOffset val="100"/>
        <c:noMultiLvlLbl val="0"/>
      </c:catAx>
      <c:valAx>
        <c:axId val="554512912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Part des élèves (en %)</a:t>
                </a:r>
              </a:p>
            </c:rich>
          </c:tx>
          <c:layout>
            <c:manualLayout>
              <c:xMode val="edge"/>
              <c:yMode val="edge"/>
              <c:x val="1.5695908014235223E-4"/>
              <c:y val="0.19567895610979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524560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678603796860996"/>
          <c:y val="0.17996360586884563"/>
          <c:w val="0.39151938474423265"/>
          <c:h val="0.23033887654727617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1" u="sng"/>
              <a:t>Contrôle continu en 2016</a:t>
            </a:r>
          </a:p>
        </c:rich>
      </c:tx>
      <c:layout>
        <c:manualLayout>
          <c:xMode val="edge"/>
          <c:yMode val="edge"/>
          <c:x val="0.37680252448052476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159044983525619"/>
          <c:y val="0.125"/>
          <c:w val="0.82211275246618021"/>
          <c:h val="0.68779965004374455"/>
        </c:manualLayout>
      </c:layout>
      <c:barChart>
        <c:barDir val="col"/>
        <c:grouping val="stacked"/>
        <c:varyColors val="0"/>
        <c:ser>
          <c:idx val="2"/>
          <c:order val="0"/>
          <c:tx>
            <c:v>Ensemble</c:v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40F-4F1F-A3E2-7BC26B51FCA2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40F-4F1F-A3E2-7BC26B51FCA2}"/>
                </c:ext>
              </c:extLst>
            </c:dLbl>
            <c:dLbl>
              <c:idx val="2"/>
              <c:layout>
                <c:manualLayout>
                  <c:x val="-7.9752567906683147E-17"/>
                  <c:y val="-4.1666666666666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40F-4F1F-A3E2-7BC26B51FCA2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'F2'!$B$6:$B$14</c:f>
              <c:numCache>
                <c:formatCode>General</c:formatCode>
                <c:ptCount val="9"/>
                <c:pt idx="0">
                  <c:v>0</c:v>
                </c:pt>
                <c:pt idx="1">
                  <c:v>2.5</c:v>
                </c:pt>
                <c:pt idx="2">
                  <c:v>5</c:v>
                </c:pt>
                <c:pt idx="3">
                  <c:v>7.5</c:v>
                </c:pt>
                <c:pt idx="4">
                  <c:v>10</c:v>
                </c:pt>
                <c:pt idx="5">
                  <c:v>12.5</c:v>
                </c:pt>
                <c:pt idx="6">
                  <c:v>15</c:v>
                </c:pt>
                <c:pt idx="7">
                  <c:v>17.5</c:v>
                </c:pt>
                <c:pt idx="8">
                  <c:v>20</c:v>
                </c:pt>
              </c:numCache>
            </c:numRef>
          </c:cat>
          <c:val>
            <c:numRef>
              <c:f>'F2'!$F$6:$F$14</c:f>
              <c:numCache>
                <c:formatCode>#\ ##0_ ;\-#\ ##0\ </c:formatCode>
                <c:ptCount val="9"/>
                <c:pt idx="0">
                  <c:v>0.01</c:v>
                </c:pt>
                <c:pt idx="1">
                  <c:v>0.09</c:v>
                </c:pt>
                <c:pt idx="2">
                  <c:v>1.53</c:v>
                </c:pt>
                <c:pt idx="3">
                  <c:v>8.81</c:v>
                </c:pt>
                <c:pt idx="4">
                  <c:v>28.99</c:v>
                </c:pt>
                <c:pt idx="5">
                  <c:v>35.299999999999997</c:v>
                </c:pt>
                <c:pt idx="6">
                  <c:v>21.35</c:v>
                </c:pt>
                <c:pt idx="7">
                  <c:v>3.92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40F-4F1F-A3E2-7BC26B51F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100"/>
        <c:axId val="554524560"/>
        <c:axId val="554512912"/>
      </c:barChart>
      <c:catAx>
        <c:axId val="554524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900" b="1"/>
                  <a:t>Note obtenue au contrôle continu (sur 20)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512912"/>
        <c:crosses val="autoZero"/>
        <c:auto val="1"/>
        <c:lblAlgn val="l"/>
        <c:lblOffset val="100"/>
        <c:noMultiLvlLbl val="0"/>
      </c:catAx>
      <c:valAx>
        <c:axId val="55451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Part des élèves (en %)</a:t>
                </a:r>
              </a:p>
            </c:rich>
          </c:tx>
          <c:layout>
            <c:manualLayout>
              <c:xMode val="edge"/>
              <c:yMode val="edge"/>
              <c:x val="1.5695908014235223E-4"/>
              <c:y val="0.17194568444559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524560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85652672812884"/>
          <c:y val="7.1895424836601302E-2"/>
          <c:w val="0.81683578134175128"/>
          <c:h val="0.737364005969841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'F3'!$B$3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'F3'!$A$5:$A$9</c:f>
              <c:strCache>
                <c:ptCount val="5"/>
                <c:pt idx="0">
                  <c:v>Refusés</c:v>
                </c:pt>
                <c:pt idx="1">
                  <c:v>Admis sans mention</c:v>
                </c:pt>
                <c:pt idx="2">
                  <c:v>Mention AB</c:v>
                </c:pt>
                <c:pt idx="3">
                  <c:v>Mention B</c:v>
                </c:pt>
                <c:pt idx="4">
                  <c:v>Mention TB</c:v>
                </c:pt>
              </c:strCache>
            </c:strRef>
          </c:cat>
          <c:val>
            <c:numRef>
              <c:f>'F3'!$E$5:$E$9</c:f>
              <c:numCache>
                <c:formatCode>0.0%</c:formatCode>
                <c:ptCount val="5"/>
                <c:pt idx="0">
                  <c:v>0.10857784826856992</c:v>
                </c:pt>
                <c:pt idx="1">
                  <c:v>0.33148295003965106</c:v>
                </c:pt>
                <c:pt idx="2">
                  <c:v>0.25475812846946866</c:v>
                </c:pt>
                <c:pt idx="3">
                  <c:v>0.1921755220724293</c:v>
                </c:pt>
                <c:pt idx="4">
                  <c:v>0.11300555114988105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63-469B-9020-B951475AF9FE}"/>
            </c:ext>
          </c:extLst>
        </c:ser>
        <c:ser>
          <c:idx val="1"/>
          <c:order val="1"/>
          <c:tx>
            <c:strRef>
              <c:f>'F3'!$F$3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'F3'!$A$5:$A$9</c:f>
              <c:strCache>
                <c:ptCount val="5"/>
                <c:pt idx="0">
                  <c:v>Refusés</c:v>
                </c:pt>
                <c:pt idx="1">
                  <c:v>Admis sans mention</c:v>
                </c:pt>
                <c:pt idx="2">
                  <c:v>Mention AB</c:v>
                </c:pt>
                <c:pt idx="3">
                  <c:v>Mention B</c:v>
                </c:pt>
                <c:pt idx="4">
                  <c:v>Mention TB</c:v>
                </c:pt>
              </c:strCache>
            </c:strRef>
          </c:cat>
          <c:val>
            <c:numRef>
              <c:f>'F3'!$I$5:$I$9</c:f>
              <c:numCache>
                <c:formatCode>0.0%</c:formatCode>
                <c:ptCount val="5"/>
                <c:pt idx="0">
                  <c:v>9.4255770761475191E-2</c:v>
                </c:pt>
                <c:pt idx="1">
                  <c:v>0.19156274873971876</c:v>
                </c:pt>
                <c:pt idx="2">
                  <c:v>0.21351817458211728</c:v>
                </c:pt>
                <c:pt idx="3">
                  <c:v>0.22260546564075351</c:v>
                </c:pt>
                <c:pt idx="4">
                  <c:v>0.27805784027593528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63-469B-9020-B951475AF9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7288783"/>
        <c:axId val="427289615"/>
      </c:barChart>
      <c:catAx>
        <c:axId val="42728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289615"/>
        <c:crosses val="autoZero"/>
        <c:auto val="1"/>
        <c:lblAlgn val="ctr"/>
        <c:lblOffset val="100"/>
        <c:noMultiLvlLbl val="0"/>
      </c:catAx>
      <c:valAx>
        <c:axId val="427289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288783"/>
        <c:crosses val="autoZero"/>
        <c:crossBetween val="between"/>
      </c:valAx>
      <c:spPr>
        <a:noFill/>
        <a:ln>
          <a:solidFill>
            <a:schemeClr val="bg1">
              <a:lumMod val="75000"/>
            </a:schemeClr>
          </a:solidFill>
        </a:ln>
        <a:effectLst/>
      </c:spPr>
    </c:plotArea>
    <c:legend>
      <c:legendPos val="b"/>
      <c:layout>
        <c:manualLayout>
          <c:xMode val="edge"/>
          <c:yMode val="edge"/>
          <c:x val="0.62478455268468325"/>
          <c:y val="0.1053913849004168"/>
          <c:w val="0.27951801257951042"/>
          <c:h val="0.122283464566929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786285563452067E-2"/>
          <c:y val="6.1427915331066354E-2"/>
          <c:w val="0.29938383488227494"/>
          <c:h val="0.809099415107279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5783-486A-8CBB-5D1A0B6526DB}"/>
              </c:ext>
            </c:extLst>
          </c:dPt>
          <c:dPt>
            <c:idx val="1"/>
            <c:bubble3D val="0"/>
            <c:spPr>
              <a:solidFill>
                <a:srgbClr val="6370E7"/>
              </a:solidFill>
              <a:ln>
                <a:solidFill>
                  <a:srgbClr val="6370E7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5783-486A-8CBB-5D1A0B6526DB}"/>
              </c:ext>
            </c:extLst>
          </c:dPt>
          <c:dPt>
            <c:idx val="2"/>
            <c:bubble3D val="0"/>
            <c:spPr>
              <a:solidFill>
                <a:srgbClr val="BDE57B"/>
              </a:solidFill>
            </c:spPr>
            <c:extLst>
              <c:ext xmlns:c16="http://schemas.microsoft.com/office/drawing/2014/chart" uri="{C3380CC4-5D6E-409C-BE32-E72D297353CC}">
                <c16:uniqueId val="{00000005-5783-486A-8CBB-5D1A0B6526DB}"/>
              </c:ext>
            </c:extLst>
          </c:dPt>
          <c:dPt>
            <c:idx val="3"/>
            <c:bubble3D val="0"/>
            <c:spPr>
              <a:solidFill>
                <a:srgbClr val="CD1D86"/>
              </a:solidFill>
            </c:spPr>
            <c:extLst>
              <c:ext xmlns:c16="http://schemas.microsoft.com/office/drawing/2014/chart" uri="{C3380CC4-5D6E-409C-BE32-E72D297353CC}">
                <c16:uniqueId val="{00000007-5783-486A-8CBB-5D1A0B6526DB}"/>
              </c:ext>
            </c:extLst>
          </c:dPt>
          <c:dPt>
            <c:idx val="4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9-5783-486A-8CBB-5D1A0B6526DB}"/>
              </c:ext>
            </c:extLst>
          </c:dPt>
          <c:dLbls>
            <c:dLbl>
              <c:idx val="0"/>
              <c:layout>
                <c:manualLayout>
                  <c:x val="0.11516321174138947"/>
                  <c:y val="0.1259956817319756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83-486A-8CBB-5D1A0B6526DB}"/>
                </c:ext>
              </c:extLst>
            </c:dLbl>
            <c:dLbl>
              <c:idx val="1"/>
              <c:layout>
                <c:manualLayout>
                  <c:x val="1.4498473405110075E-2"/>
                  <c:y val="-3.9183280466506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783-486A-8CBB-5D1A0B6526DB}"/>
                </c:ext>
              </c:extLst>
            </c:dLbl>
            <c:dLbl>
              <c:idx val="2"/>
              <c:layout>
                <c:manualLayout>
                  <c:x val="2.8680914885639296E-2"/>
                  <c:y val="-3.31060268182784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783-486A-8CBB-5D1A0B6526DB}"/>
                </c:ext>
              </c:extLst>
            </c:dLbl>
            <c:dLbl>
              <c:idx val="3"/>
              <c:layout>
                <c:manualLayout>
                  <c:x val="4.5353465720829905E-2"/>
                  <c:y val="5.94118476316692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783-486A-8CBB-5D1A0B6526D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783-486A-8CBB-5D1A0B6526D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('A3'!$F$5:$F$6,'A3'!$F$8,'A3'!$F$10)</c:f>
              <c:strCache>
                <c:ptCount val="4"/>
                <c:pt idx="0">
                  <c:v>Scolaires de 3e en collège</c:v>
                </c:pt>
                <c:pt idx="1">
                  <c:v>Scolaires de 3e en lycée, lycée pro, étab. d'enseignement adapté, ens. à distance</c:v>
                </c:pt>
                <c:pt idx="2">
                  <c:v>Scolaires de 3e dans l'agriculture</c:v>
                </c:pt>
                <c:pt idx="3">
                  <c:v>Candidats individuels</c:v>
                </c:pt>
              </c:strCache>
            </c:strRef>
          </c:cat>
          <c:val>
            <c:numRef>
              <c:f>('A3'!$E$5,'A3'!$E$6,'A3'!$E$8,'A3'!$E$10)</c:f>
              <c:numCache>
                <c:formatCode>0.0%</c:formatCode>
                <c:ptCount val="4"/>
                <c:pt idx="0">
                  <c:v>0.90514725391350492</c:v>
                </c:pt>
                <c:pt idx="1">
                  <c:v>4.7426373043247545E-2</c:v>
                </c:pt>
                <c:pt idx="2">
                  <c:v>2.4674980100822499E-2</c:v>
                </c:pt>
                <c:pt idx="3">
                  <c:v>2.2751392942425046E-2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783-486A-8CBB-5D1A0B652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37"/>
      </c:pieChart>
    </c:plotArea>
    <c:legend>
      <c:legendPos val="r"/>
      <c:legendEntry>
        <c:idx val="0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fr-FR"/>
          </a:p>
        </c:txPr>
      </c:legendEntry>
      <c:layout>
        <c:manualLayout>
          <c:xMode val="edge"/>
          <c:yMode val="edge"/>
          <c:x val="0.37890694980424211"/>
          <c:y val="5.5091743552156833E-2"/>
          <c:w val="0.6181481905848758"/>
          <c:h val="0.89943755367304501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Hors agricole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E3B-433C-9B85-6CD9C9EFBD25}"/>
              </c:ext>
            </c:extLst>
          </c:dPt>
          <c:dLbls>
            <c:numFmt formatCode="0%" sourceLinked="0"/>
            <c:spPr>
              <a:noFill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'A6'!$A$5:$A$9</c:f>
              <c:strCache>
                <c:ptCount val="5"/>
                <c:pt idx="0">
                  <c:v>Allier</c:v>
                </c:pt>
                <c:pt idx="1">
                  <c:v>Cantal</c:v>
                </c:pt>
                <c:pt idx="2">
                  <c:v>Haute-Loire</c:v>
                </c:pt>
                <c:pt idx="3">
                  <c:v>Puy-de-Dôme</c:v>
                </c:pt>
                <c:pt idx="4">
                  <c:v>Académie</c:v>
                </c:pt>
              </c:strCache>
            </c:strRef>
          </c:cat>
          <c:val>
            <c:numRef>
              <c:f>'A6'!$G$5:$G$9</c:f>
              <c:numCache>
                <c:formatCode>0.0%</c:formatCode>
                <c:ptCount val="5"/>
                <c:pt idx="0">
                  <c:v>9.2926490984743412E-2</c:v>
                </c:pt>
                <c:pt idx="1">
                  <c:v>8.5464753587024322E-2</c:v>
                </c:pt>
                <c:pt idx="2">
                  <c:v>6.7314614830813538E-2</c:v>
                </c:pt>
                <c:pt idx="3">
                  <c:v>7.8561354019746121E-2</c:v>
                </c:pt>
                <c:pt idx="4">
                  <c:v>8.0657999469355271E-2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3B-433C-9B85-6CD9C9EFBD25}"/>
            </c:ext>
          </c:extLst>
        </c:ser>
        <c:ser>
          <c:idx val="1"/>
          <c:order val="1"/>
          <c:tx>
            <c:v>Agricole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'A6'!$H$5:$H$9</c:f>
              <c:numCache>
                <c:formatCode>0.0%</c:formatCode>
                <c:ptCount val="5"/>
                <c:pt idx="0">
                  <c:v>2.7739251040221916E-2</c:v>
                </c:pt>
                <c:pt idx="1">
                  <c:v>5.3649407361197755E-2</c:v>
                </c:pt>
                <c:pt idx="2">
                  <c:v>3.1317494600431962E-2</c:v>
                </c:pt>
                <c:pt idx="3">
                  <c:v>1.7066290550070522E-2</c:v>
                </c:pt>
                <c:pt idx="4">
                  <c:v>2.6134253117537809E-2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7B-4879-A0C4-5AF65602A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290799616"/>
        <c:axId val="290801152"/>
      </c:barChart>
      <c:scatterChart>
        <c:scatterStyle val="lineMarker"/>
        <c:varyColors val="0"/>
        <c:ser>
          <c:idx val="2"/>
          <c:order val="2"/>
          <c:tx>
            <c:v>Ensemble série pro</c:v>
          </c:tx>
          <c:spPr>
            <a:ln w="28575">
              <a:noFill/>
            </a:ln>
          </c:spPr>
          <c:marker>
            <c:spPr>
              <a:noFill/>
              <a:ln>
                <a:noFill/>
              </a:ln>
            </c:spPr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yVal>
            <c:numRef>
              <c:f>'A6'!$I$5:$I$9</c:f>
              <c:numCache>
                <c:formatCode>0.0%</c:formatCode>
                <c:ptCount val="5"/>
                <c:pt idx="0">
                  <c:v>0.12066574202496533</c:v>
                </c:pt>
                <c:pt idx="1">
                  <c:v>0.13911416094822207</c:v>
                </c:pt>
                <c:pt idx="2">
                  <c:v>9.8632109431245507E-2</c:v>
                </c:pt>
                <c:pt idx="3">
                  <c:v>9.562764456981665E-2</c:v>
                </c:pt>
                <c:pt idx="4">
                  <c:v>0.10679225258689308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97B-4879-A0C4-5AF65602AE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799616"/>
        <c:axId val="290801152"/>
      </c:scatterChart>
      <c:catAx>
        <c:axId val="290799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90801152"/>
        <c:crosses val="autoZero"/>
        <c:auto val="1"/>
        <c:lblAlgn val="ctr"/>
        <c:lblOffset val="100"/>
        <c:noMultiLvlLbl val="0"/>
      </c:catAx>
      <c:valAx>
        <c:axId val="290801152"/>
        <c:scaling>
          <c:orientation val="minMax"/>
        </c:scaling>
        <c:delete val="1"/>
        <c:axPos val="l"/>
        <c:numFmt formatCode="0%" sourceLinked="0"/>
        <c:majorTickMark val="out"/>
        <c:minorTickMark val="none"/>
        <c:tickLblPos val="nextTo"/>
        <c:crossAx val="290799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2"/>
        <c:txPr>
          <a:bodyPr/>
          <a:lstStyle/>
          <a:p>
            <a:pPr>
              <a:defRPr>
                <a:solidFill>
                  <a:srgbClr val="00B050"/>
                </a:solidFill>
              </a:defRPr>
            </a:pPr>
            <a:endParaRPr lang="fr-FR"/>
          </a:p>
        </c:txPr>
      </c:legendEntry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Français</a:t>
            </a:r>
          </a:p>
        </c:rich>
      </c:tx>
      <c:layout>
        <c:manualLayout>
          <c:xMode val="edge"/>
          <c:yMode val="edge"/>
          <c:x val="0.42424106077649387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497001422308246"/>
          <c:y val="0.10825243055555556"/>
          <c:w val="0.80870511297819614"/>
          <c:h val="0.70606805555555552"/>
        </c:manualLayout>
      </c:layout>
      <c:lineChart>
        <c:grouping val="standard"/>
        <c:varyColors val="0"/>
        <c:ser>
          <c:idx val="1"/>
          <c:order val="0"/>
          <c:tx>
            <c:strRef>
              <c:f>'A16'!$E$3</c:f>
              <c:strCache>
                <c:ptCount val="1"/>
                <c:pt idx="0">
                  <c:v>2016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'A16'!$E$4:$E$14</c:f>
              <c:numCache>
                <c:formatCode>0.0</c:formatCode>
                <c:ptCount val="11"/>
                <c:pt idx="0">
                  <c:v>0.42</c:v>
                </c:pt>
                <c:pt idx="1">
                  <c:v>1.68</c:v>
                </c:pt>
                <c:pt idx="2">
                  <c:v>4.6399999999999997</c:v>
                </c:pt>
                <c:pt idx="3">
                  <c:v>10.55</c:v>
                </c:pt>
                <c:pt idx="4">
                  <c:v>17.66</c:v>
                </c:pt>
                <c:pt idx="5">
                  <c:v>22.64</c:v>
                </c:pt>
                <c:pt idx="6">
                  <c:v>20.12</c:v>
                </c:pt>
                <c:pt idx="7">
                  <c:v>14.12</c:v>
                </c:pt>
                <c:pt idx="8">
                  <c:v>6.51</c:v>
                </c:pt>
                <c:pt idx="9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C6-4E01-BE68-5C0B343275E8}"/>
            </c:ext>
          </c:extLst>
        </c:ser>
        <c:ser>
          <c:idx val="2"/>
          <c:order val="1"/>
          <c:tx>
            <c:strRef>
              <c:f>'A16'!$G$3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'A16'!$G$4:$G$14</c:f>
              <c:numCache>
                <c:formatCode>0.0</c:formatCode>
                <c:ptCount val="11"/>
                <c:pt idx="0">
                  <c:v>1.25</c:v>
                </c:pt>
                <c:pt idx="1">
                  <c:v>3.2</c:v>
                </c:pt>
                <c:pt idx="2">
                  <c:v>9.61</c:v>
                </c:pt>
                <c:pt idx="3">
                  <c:v>16.73</c:v>
                </c:pt>
                <c:pt idx="4">
                  <c:v>20.2</c:v>
                </c:pt>
                <c:pt idx="5">
                  <c:v>19.059999999999999</c:v>
                </c:pt>
                <c:pt idx="6">
                  <c:v>15.48</c:v>
                </c:pt>
                <c:pt idx="7">
                  <c:v>9.35</c:v>
                </c:pt>
                <c:pt idx="8">
                  <c:v>4.2300000000000004</c:v>
                </c:pt>
                <c:pt idx="9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E6-443D-A81E-C499EE8CC9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6281910291939763"/>
          <c:y val="0.13116931812094917"/>
          <c:w val="0.20874089062889489"/>
          <c:h val="0.2036648990304783"/>
        </c:manualLayout>
      </c:layout>
      <c:overlay val="1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Mathématiques</a:t>
            </a:r>
          </a:p>
        </c:rich>
      </c:tx>
      <c:layout>
        <c:manualLayout>
          <c:xMode val="edge"/>
          <c:yMode val="edge"/>
          <c:x val="0.42424106077649387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869440900892978"/>
          <c:y val="0.10825243055555556"/>
          <c:w val="0.80498071819234884"/>
          <c:h val="0.70606805555555552"/>
        </c:manualLayout>
      </c:layout>
      <c:lineChart>
        <c:grouping val="standard"/>
        <c:varyColors val="0"/>
        <c:ser>
          <c:idx val="1"/>
          <c:order val="0"/>
          <c:tx>
            <c:strRef>
              <c:f>'A16'!$E$3</c:f>
              <c:strCache>
                <c:ptCount val="1"/>
                <c:pt idx="0">
                  <c:v>2016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'A16'!$E$20:$E$30</c:f>
              <c:numCache>
                <c:formatCode>0.0</c:formatCode>
                <c:ptCount val="11"/>
                <c:pt idx="0">
                  <c:v>3.08</c:v>
                </c:pt>
                <c:pt idx="1">
                  <c:v>7.55</c:v>
                </c:pt>
                <c:pt idx="2">
                  <c:v>10.79</c:v>
                </c:pt>
                <c:pt idx="3">
                  <c:v>12.88</c:v>
                </c:pt>
                <c:pt idx="4">
                  <c:v>12.9</c:v>
                </c:pt>
                <c:pt idx="5">
                  <c:v>13.88</c:v>
                </c:pt>
                <c:pt idx="6">
                  <c:v>12.48</c:v>
                </c:pt>
                <c:pt idx="7">
                  <c:v>11.75</c:v>
                </c:pt>
                <c:pt idx="8">
                  <c:v>9.27</c:v>
                </c:pt>
                <c:pt idx="9">
                  <c:v>5.44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F0-4017-9293-DA4109CF99AB}"/>
            </c:ext>
          </c:extLst>
        </c:ser>
        <c:ser>
          <c:idx val="2"/>
          <c:order val="1"/>
          <c:tx>
            <c:strRef>
              <c:f>'A16'!$G$3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'A16'!$G$20:$G$30</c:f>
              <c:numCache>
                <c:formatCode>0.0</c:formatCode>
                <c:ptCount val="11"/>
                <c:pt idx="0">
                  <c:v>2.2599999999999998</c:v>
                </c:pt>
                <c:pt idx="1">
                  <c:v>8.81</c:v>
                </c:pt>
                <c:pt idx="2">
                  <c:v>12.9</c:v>
                </c:pt>
                <c:pt idx="3">
                  <c:v>14.06</c:v>
                </c:pt>
                <c:pt idx="4">
                  <c:v>14.29</c:v>
                </c:pt>
                <c:pt idx="5">
                  <c:v>14.71</c:v>
                </c:pt>
                <c:pt idx="6">
                  <c:v>12.19</c:v>
                </c:pt>
                <c:pt idx="7">
                  <c:v>10.28</c:v>
                </c:pt>
                <c:pt idx="8">
                  <c:v>7.23</c:v>
                </c:pt>
                <c:pt idx="9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F0-4017-9293-DA4109CF9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  <c:max val="2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Histoire-géographie - Ens. moral</a:t>
            </a:r>
            <a:r>
              <a:rPr lang="fr-FR" baseline="0"/>
              <a:t> et civique</a:t>
            </a:r>
            <a:endParaRPr lang="fr-FR"/>
          </a:p>
        </c:rich>
      </c:tx>
      <c:layout>
        <c:manualLayout>
          <c:xMode val="edge"/>
          <c:yMode val="edge"/>
          <c:x val="0.26311294887021802"/>
          <c:y val="6.802721088435373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497001422308246"/>
          <c:y val="0.10825243055555556"/>
          <c:w val="0.80870511297819614"/>
          <c:h val="0.70606805555555552"/>
        </c:manualLayout>
      </c:layout>
      <c:lineChart>
        <c:grouping val="standard"/>
        <c:varyColors val="0"/>
        <c:ser>
          <c:idx val="1"/>
          <c:order val="0"/>
          <c:tx>
            <c:strRef>
              <c:f>'A16'!$E$3</c:f>
              <c:strCache>
                <c:ptCount val="1"/>
                <c:pt idx="0">
                  <c:v>2016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'A16'!$E$36:$E$46</c:f>
              <c:numCache>
                <c:formatCode>0.0</c:formatCode>
                <c:ptCount val="11"/>
                <c:pt idx="0">
                  <c:v>0.23</c:v>
                </c:pt>
                <c:pt idx="1">
                  <c:v>0.87</c:v>
                </c:pt>
                <c:pt idx="2">
                  <c:v>3.69</c:v>
                </c:pt>
                <c:pt idx="3">
                  <c:v>8.74</c:v>
                </c:pt>
                <c:pt idx="4">
                  <c:v>14.73</c:v>
                </c:pt>
                <c:pt idx="5">
                  <c:v>20.2</c:v>
                </c:pt>
                <c:pt idx="6">
                  <c:v>19.899999999999999</c:v>
                </c:pt>
                <c:pt idx="7">
                  <c:v>16.21</c:v>
                </c:pt>
                <c:pt idx="8">
                  <c:v>10.54</c:v>
                </c:pt>
                <c:pt idx="9">
                  <c:v>4.8899999999999997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DB-49F3-8CEC-70EB6AF62240}"/>
            </c:ext>
          </c:extLst>
        </c:ser>
        <c:ser>
          <c:idx val="2"/>
          <c:order val="1"/>
          <c:tx>
            <c:strRef>
              <c:f>'A16'!$G$3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'A16'!$G$36:$G$46</c:f>
              <c:numCache>
                <c:formatCode>0.0</c:formatCode>
                <c:ptCount val="11"/>
                <c:pt idx="0">
                  <c:v>0.67</c:v>
                </c:pt>
                <c:pt idx="1">
                  <c:v>2.5</c:v>
                </c:pt>
                <c:pt idx="2">
                  <c:v>8.9</c:v>
                </c:pt>
                <c:pt idx="3">
                  <c:v>15.64</c:v>
                </c:pt>
                <c:pt idx="4">
                  <c:v>18.47</c:v>
                </c:pt>
                <c:pt idx="5">
                  <c:v>19.11</c:v>
                </c:pt>
                <c:pt idx="6">
                  <c:v>15.38</c:v>
                </c:pt>
                <c:pt idx="7">
                  <c:v>10.74</c:v>
                </c:pt>
                <c:pt idx="8">
                  <c:v>6.13</c:v>
                </c:pt>
                <c:pt idx="9">
                  <c:v>2.4700000000000002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DB-49F3-8CEC-70EB6AF62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Sciences</a:t>
            </a:r>
          </a:p>
        </c:rich>
      </c:tx>
      <c:layout>
        <c:manualLayout>
          <c:xMode val="edge"/>
          <c:yMode val="edge"/>
          <c:x val="0.48657663602105611"/>
          <c:y val="6.802721088435373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497001422308246"/>
          <c:y val="0.10825243055555556"/>
          <c:w val="0.80870511297819614"/>
          <c:h val="0.70606805555555552"/>
        </c:manualLayout>
      </c:layout>
      <c:lineChart>
        <c:grouping val="standard"/>
        <c:varyColors val="0"/>
        <c:ser>
          <c:idx val="2"/>
          <c:order val="0"/>
          <c:tx>
            <c:strRef>
              <c:f>'A16'!$G$3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'A16'!$C$4:$C$14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</c:numCache>
            </c:numRef>
          </c:cat>
          <c:val>
            <c:numRef>
              <c:f>'A16'!$G$52:$G$62</c:f>
              <c:numCache>
                <c:formatCode>0.0</c:formatCode>
                <c:ptCount val="11"/>
                <c:pt idx="0">
                  <c:v>0.8</c:v>
                </c:pt>
                <c:pt idx="1">
                  <c:v>1</c:v>
                </c:pt>
                <c:pt idx="2">
                  <c:v>3.55</c:v>
                </c:pt>
                <c:pt idx="3">
                  <c:v>8.66</c:v>
                </c:pt>
                <c:pt idx="4">
                  <c:v>15.99</c:v>
                </c:pt>
                <c:pt idx="5">
                  <c:v>21.1</c:v>
                </c:pt>
                <c:pt idx="6">
                  <c:v>20.5</c:v>
                </c:pt>
                <c:pt idx="7">
                  <c:v>15.94</c:v>
                </c:pt>
                <c:pt idx="8">
                  <c:v>9.1199999999999992</c:v>
                </c:pt>
                <c:pt idx="9">
                  <c:v>3.34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22-4E74-8C57-BF71D3C30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="1"/>
                </a:pPr>
                <a:r>
                  <a:rPr lang="fr-FR" b="1"/>
                  <a:t>Note sur 50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Soutenance</a:t>
            </a:r>
            <a:r>
              <a:rPr lang="fr-FR" baseline="0"/>
              <a:t> de projet</a:t>
            </a:r>
            <a:endParaRPr lang="fr-FR"/>
          </a:p>
        </c:rich>
      </c:tx>
      <c:layout>
        <c:manualLayout>
          <c:xMode val="edge"/>
          <c:yMode val="edge"/>
          <c:x val="0.36367160808809512"/>
          <c:y val="1.36054421768707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497001422308246"/>
          <c:y val="0.10825243055555556"/>
          <c:w val="0.80870511297819614"/>
          <c:h val="0.70606805555555552"/>
        </c:manualLayout>
      </c:layout>
      <c:lineChart>
        <c:grouping val="standard"/>
        <c:varyColors val="0"/>
        <c:ser>
          <c:idx val="2"/>
          <c:order val="0"/>
          <c:tx>
            <c:strRef>
              <c:f>'A16'!$G$3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'A16'!$C$68:$C$78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'A16'!$G$68:$G$78</c:f>
              <c:numCache>
                <c:formatCode>0.0</c:formatCode>
                <c:ptCount val="11"/>
                <c:pt idx="0">
                  <c:v>0.55000000000000004</c:v>
                </c:pt>
                <c:pt idx="1">
                  <c:v>0.37</c:v>
                </c:pt>
                <c:pt idx="2">
                  <c:v>1.23</c:v>
                </c:pt>
                <c:pt idx="3">
                  <c:v>2.82</c:v>
                </c:pt>
                <c:pt idx="4">
                  <c:v>5.23</c:v>
                </c:pt>
                <c:pt idx="5">
                  <c:v>9.1999999999999993</c:v>
                </c:pt>
                <c:pt idx="6">
                  <c:v>13.1</c:v>
                </c:pt>
                <c:pt idx="7">
                  <c:v>16.059999999999999</c:v>
                </c:pt>
                <c:pt idx="8">
                  <c:v>18.489999999999998</c:v>
                </c:pt>
                <c:pt idx="9">
                  <c:v>32.950000000000003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76-44AB-8224-86D6BA07D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="1"/>
                </a:pPr>
                <a:r>
                  <a:rPr lang="fr-FR" b="1"/>
                  <a:t>Note sur 50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'A17'!$F$5</c:f>
              <c:strCache>
                <c:ptCount val="1"/>
                <c:pt idx="0">
                  <c:v>Insuffisant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layout>
                <c:manualLayout>
                  <c:x val="0"/>
                  <c:y val="3.6453776619744481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5A4-418F-9052-FDADBF5B2F6F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'A17'!$D$38:$D$45</c:f>
              <c:strCache>
                <c:ptCount val="8"/>
                <c:pt idx="0">
                  <c:v>Langue française</c:v>
                </c:pt>
                <c:pt idx="1">
                  <c:v>Langues étrangères ou régionales</c:v>
                </c:pt>
                <c:pt idx="2">
                  <c:v>Langages mathématiques, scientifiques, informatiques</c:v>
                </c:pt>
                <c:pt idx="3">
                  <c:v>Langages des arts et du corps</c:v>
                </c:pt>
                <c:pt idx="4">
                  <c:v>Les méthodes et outils pour apprendre</c:v>
                </c:pt>
                <c:pt idx="5">
                  <c:v>La formation de la personne et du citoyen</c:v>
                </c:pt>
                <c:pt idx="6">
                  <c:v>Les systèmes naturels et les systèmes techniques</c:v>
                </c:pt>
                <c:pt idx="7">
                  <c:v>Les représentations du monde et de l'activité humaine</c:v>
                </c:pt>
              </c:strCache>
            </c:strRef>
          </c:cat>
          <c:val>
            <c:numRef>
              <c:f>'A17'!$F$38:$F$45</c:f>
              <c:numCache>
                <c:formatCode>#\ ##0.0</c:formatCode>
                <c:ptCount val="8"/>
                <c:pt idx="0">
                  <c:v>5.6</c:v>
                </c:pt>
                <c:pt idx="1">
                  <c:v>8.3000000000000007</c:v>
                </c:pt>
                <c:pt idx="2">
                  <c:v>7</c:v>
                </c:pt>
                <c:pt idx="3">
                  <c:v>1.7</c:v>
                </c:pt>
                <c:pt idx="4">
                  <c:v>3.9</c:v>
                </c:pt>
                <c:pt idx="5">
                  <c:v>2.6</c:v>
                </c:pt>
                <c:pt idx="6">
                  <c:v>4.7</c:v>
                </c:pt>
                <c:pt idx="7">
                  <c:v>4.5999999999999996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A4-418F-9052-FDADBF5B2F6F}"/>
            </c:ext>
          </c:extLst>
        </c:ser>
        <c:ser>
          <c:idx val="1"/>
          <c:order val="1"/>
          <c:tx>
            <c:strRef>
              <c:f>'A17'!$G$5</c:f>
              <c:strCache>
                <c:ptCount val="1"/>
                <c:pt idx="0">
                  <c:v>Fragile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'A17'!$D$38:$D$45</c:f>
              <c:strCache>
                <c:ptCount val="8"/>
                <c:pt idx="0">
                  <c:v>Langue française</c:v>
                </c:pt>
                <c:pt idx="1">
                  <c:v>Langues étrangères ou régionales</c:v>
                </c:pt>
                <c:pt idx="2">
                  <c:v>Langages mathématiques, scientifiques, informatiques</c:v>
                </c:pt>
                <c:pt idx="3">
                  <c:v>Langages des arts et du corps</c:v>
                </c:pt>
                <c:pt idx="4">
                  <c:v>Les méthodes et outils pour apprendre</c:v>
                </c:pt>
                <c:pt idx="5">
                  <c:v>La formation de la personne et du citoyen</c:v>
                </c:pt>
                <c:pt idx="6">
                  <c:v>Les systèmes naturels et les systèmes techniques</c:v>
                </c:pt>
                <c:pt idx="7">
                  <c:v>Les représentations du monde et de l'activité humaine</c:v>
                </c:pt>
              </c:strCache>
            </c:strRef>
          </c:cat>
          <c:val>
            <c:numRef>
              <c:f>'A17'!$G$38:$G$45</c:f>
              <c:numCache>
                <c:formatCode>#\ ##0.0</c:formatCode>
                <c:ptCount val="8"/>
                <c:pt idx="0">
                  <c:v>26.7</c:v>
                </c:pt>
                <c:pt idx="1">
                  <c:v>25</c:v>
                </c:pt>
                <c:pt idx="2">
                  <c:v>27.8</c:v>
                </c:pt>
                <c:pt idx="3">
                  <c:v>12.7</c:v>
                </c:pt>
                <c:pt idx="4">
                  <c:v>21.1</c:v>
                </c:pt>
                <c:pt idx="5">
                  <c:v>14.1</c:v>
                </c:pt>
                <c:pt idx="6">
                  <c:v>26.9</c:v>
                </c:pt>
                <c:pt idx="7">
                  <c:v>23.7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A4-418F-9052-FDADBF5B2F6F}"/>
            </c:ext>
          </c:extLst>
        </c:ser>
        <c:ser>
          <c:idx val="2"/>
          <c:order val="2"/>
          <c:tx>
            <c:strRef>
              <c:f>'A17'!$H$5</c:f>
              <c:strCache>
                <c:ptCount val="1"/>
                <c:pt idx="0">
                  <c:v>Satisfaisant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'A17'!$D$38:$D$45</c:f>
              <c:strCache>
                <c:ptCount val="8"/>
                <c:pt idx="0">
                  <c:v>Langue française</c:v>
                </c:pt>
                <c:pt idx="1">
                  <c:v>Langues étrangères ou régionales</c:v>
                </c:pt>
                <c:pt idx="2">
                  <c:v>Langages mathématiques, scientifiques, informatiques</c:v>
                </c:pt>
                <c:pt idx="3">
                  <c:v>Langages des arts et du corps</c:v>
                </c:pt>
                <c:pt idx="4">
                  <c:v>Les méthodes et outils pour apprendre</c:v>
                </c:pt>
                <c:pt idx="5">
                  <c:v>La formation de la personne et du citoyen</c:v>
                </c:pt>
                <c:pt idx="6">
                  <c:v>Les systèmes naturels et les systèmes techniques</c:v>
                </c:pt>
                <c:pt idx="7">
                  <c:v>Les représentations du monde et de l'activité humaine</c:v>
                </c:pt>
              </c:strCache>
            </c:strRef>
          </c:cat>
          <c:val>
            <c:numRef>
              <c:f>'A17'!$H$38:$H$45</c:f>
              <c:numCache>
                <c:formatCode>#\ ##0.0</c:formatCode>
                <c:ptCount val="8"/>
                <c:pt idx="0">
                  <c:v>42.9</c:v>
                </c:pt>
                <c:pt idx="1">
                  <c:v>35.6</c:v>
                </c:pt>
                <c:pt idx="2">
                  <c:v>40.4</c:v>
                </c:pt>
                <c:pt idx="3">
                  <c:v>50.3</c:v>
                </c:pt>
                <c:pt idx="4">
                  <c:v>43.6</c:v>
                </c:pt>
                <c:pt idx="5">
                  <c:v>45.5</c:v>
                </c:pt>
                <c:pt idx="6">
                  <c:v>44.8</c:v>
                </c:pt>
                <c:pt idx="7">
                  <c:v>44.9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A4-418F-9052-FDADBF5B2F6F}"/>
            </c:ext>
          </c:extLst>
        </c:ser>
        <c:ser>
          <c:idx val="3"/>
          <c:order val="3"/>
          <c:tx>
            <c:strRef>
              <c:f>'A17'!$I$5</c:f>
              <c:strCache>
                <c:ptCount val="1"/>
                <c:pt idx="0">
                  <c:v>Très bonne maîtrise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'A17'!$D$38:$D$45</c:f>
              <c:strCache>
                <c:ptCount val="8"/>
                <c:pt idx="0">
                  <c:v>Langue française</c:v>
                </c:pt>
                <c:pt idx="1">
                  <c:v>Langues étrangères ou régionales</c:v>
                </c:pt>
                <c:pt idx="2">
                  <c:v>Langages mathématiques, scientifiques, informatiques</c:v>
                </c:pt>
                <c:pt idx="3">
                  <c:v>Langages des arts et du corps</c:v>
                </c:pt>
                <c:pt idx="4">
                  <c:v>Les méthodes et outils pour apprendre</c:v>
                </c:pt>
                <c:pt idx="5">
                  <c:v>La formation de la personne et du citoyen</c:v>
                </c:pt>
                <c:pt idx="6">
                  <c:v>Les systèmes naturels et les systèmes techniques</c:v>
                </c:pt>
                <c:pt idx="7">
                  <c:v>Les représentations du monde et de l'activité humaine</c:v>
                </c:pt>
              </c:strCache>
            </c:strRef>
          </c:cat>
          <c:val>
            <c:numRef>
              <c:f>'A17'!$I$38:$I$45</c:f>
              <c:numCache>
                <c:formatCode>#\ ##0.0</c:formatCode>
                <c:ptCount val="8"/>
                <c:pt idx="0">
                  <c:v>24.7</c:v>
                </c:pt>
                <c:pt idx="1">
                  <c:v>31</c:v>
                </c:pt>
                <c:pt idx="2">
                  <c:v>24.8</c:v>
                </c:pt>
                <c:pt idx="3">
                  <c:v>35.200000000000003</c:v>
                </c:pt>
                <c:pt idx="4">
                  <c:v>31.5</c:v>
                </c:pt>
                <c:pt idx="5">
                  <c:v>37.700000000000003</c:v>
                </c:pt>
                <c:pt idx="6">
                  <c:v>23.7</c:v>
                </c:pt>
                <c:pt idx="7">
                  <c:v>26.8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A4-418F-9052-FDADBF5B2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2"/>
        <c:overlap val="100"/>
        <c:axId val="325756768"/>
        <c:axId val="325753024"/>
      </c:barChart>
      <c:catAx>
        <c:axId val="3257567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753024"/>
        <c:crosses val="autoZero"/>
        <c:auto val="1"/>
        <c:lblAlgn val="ctr"/>
        <c:lblOffset val="100"/>
        <c:noMultiLvlLbl val="0"/>
      </c:catAx>
      <c:valAx>
        <c:axId val="3257530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75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34814814814813"/>
          <c:y val="0.10825243055555556"/>
          <c:w val="0.82732716049382715"/>
          <c:h val="0.70606805555555552"/>
        </c:manualLayout>
      </c:layout>
      <c:barChart>
        <c:barDir val="col"/>
        <c:grouping val="clustered"/>
        <c:varyColors val="0"/>
        <c:ser>
          <c:idx val="3"/>
          <c:order val="0"/>
          <c:tx>
            <c:strRef>
              <c:f>'A19'!$C$3:$C$4</c:f>
              <c:strCache>
                <c:ptCount val="2"/>
                <c:pt idx="0">
                  <c:v>Notes avant majoration</c:v>
                </c:pt>
                <c:pt idx="1">
                  <c:v>Barème 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'A19'!$B$5:$B$18</c:f>
              <c:numCache>
                <c:formatCode>General</c:formatCode>
                <c:ptCount val="14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  <c:pt idx="10">
                  <c:v>550</c:v>
                </c:pt>
                <c:pt idx="11">
                  <c:v>600</c:v>
                </c:pt>
                <c:pt idx="12">
                  <c:v>650</c:v>
                </c:pt>
                <c:pt idx="13">
                  <c:v>700</c:v>
                </c:pt>
              </c:numCache>
            </c:numRef>
          </c:cat>
          <c:val>
            <c:numRef>
              <c:f>'A19'!$C$5:$C$18</c:f>
              <c:numCache>
                <c:formatCode>0.0</c:formatCode>
                <c:ptCount val="14"/>
                <c:pt idx="0">
                  <c:v>0.08</c:v>
                </c:pt>
                <c:pt idx="1">
                  <c:v>0.22</c:v>
                </c:pt>
                <c:pt idx="2">
                  <c:v>0.88</c:v>
                </c:pt>
                <c:pt idx="3">
                  <c:v>1.49</c:v>
                </c:pt>
                <c:pt idx="4">
                  <c:v>3.22</c:v>
                </c:pt>
                <c:pt idx="5">
                  <c:v>6.52</c:v>
                </c:pt>
                <c:pt idx="6">
                  <c:v>9.77</c:v>
                </c:pt>
                <c:pt idx="7">
                  <c:v>13.7</c:v>
                </c:pt>
                <c:pt idx="8">
                  <c:v>16.36</c:v>
                </c:pt>
                <c:pt idx="9">
                  <c:v>16.28</c:v>
                </c:pt>
                <c:pt idx="10">
                  <c:v>13.7</c:v>
                </c:pt>
                <c:pt idx="11">
                  <c:v>12.42</c:v>
                </c:pt>
                <c:pt idx="12">
                  <c:v>5.37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13-4707-AA22-3E550892C9F7}"/>
            </c:ext>
          </c:extLst>
        </c:ser>
        <c:ser>
          <c:idx val="2"/>
          <c:order val="1"/>
          <c:tx>
            <c:strRef>
              <c:f>'A19'!$E$3:$E$4</c:f>
              <c:strCache>
                <c:ptCount val="2"/>
                <c:pt idx="0">
                  <c:v>Notes après majoration</c:v>
                </c:pt>
                <c:pt idx="1">
                  <c:v>Barème 2017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'A19'!$B$5:$B$18</c:f>
              <c:numCache>
                <c:formatCode>General</c:formatCode>
                <c:ptCount val="14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  <c:pt idx="10">
                  <c:v>550</c:v>
                </c:pt>
                <c:pt idx="11">
                  <c:v>600</c:v>
                </c:pt>
                <c:pt idx="12">
                  <c:v>650</c:v>
                </c:pt>
                <c:pt idx="13">
                  <c:v>700</c:v>
                </c:pt>
              </c:numCache>
            </c:numRef>
          </c:cat>
          <c:val>
            <c:numRef>
              <c:f>'A19'!$E$5:$E$18</c:f>
              <c:numCache>
                <c:formatCode>0.0</c:formatCode>
                <c:ptCount val="14"/>
                <c:pt idx="0">
                  <c:v>0.08</c:v>
                </c:pt>
                <c:pt idx="1">
                  <c:v>0.22</c:v>
                </c:pt>
                <c:pt idx="2">
                  <c:v>0.88</c:v>
                </c:pt>
                <c:pt idx="3">
                  <c:v>1.49</c:v>
                </c:pt>
                <c:pt idx="4">
                  <c:v>3.22</c:v>
                </c:pt>
                <c:pt idx="5">
                  <c:v>2.5099999999999998</c:v>
                </c:pt>
                <c:pt idx="6">
                  <c:v>13.78</c:v>
                </c:pt>
                <c:pt idx="7">
                  <c:v>13.7</c:v>
                </c:pt>
                <c:pt idx="8">
                  <c:v>16.36</c:v>
                </c:pt>
                <c:pt idx="9">
                  <c:v>16.28</c:v>
                </c:pt>
                <c:pt idx="10">
                  <c:v>13.7</c:v>
                </c:pt>
                <c:pt idx="11">
                  <c:v>12.42</c:v>
                </c:pt>
                <c:pt idx="12">
                  <c:v>5.37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13-4707-AA22-3E550892C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4704896"/>
        <c:axId val="304710784"/>
      </c:barChart>
      <c:lineChart>
        <c:grouping val="standard"/>
        <c:varyColors val="0"/>
        <c:ser>
          <c:idx val="1"/>
          <c:order val="2"/>
          <c:tx>
            <c:strRef>
              <c:f>'A19'!$D$3:$D$4</c:f>
              <c:strCache>
                <c:ptCount val="2"/>
                <c:pt idx="0">
                  <c:v>Notes avant majoration</c:v>
                </c:pt>
                <c:pt idx="1">
                  <c:v>Barême 2018</c:v>
                </c:pt>
              </c:strCache>
            </c:strRef>
          </c:tx>
          <c:spPr>
            <a:ln w="28575" cap="rnd" cmpd="sng" algn="ctr">
              <a:noFill/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rgbClr val="FFC000"/>
              </a:solidFill>
              <a:ln w="9525" cap="flat" cmpd="sng" algn="ctr">
                <a:solidFill>
                  <a:srgbClr val="FFC000"/>
                </a:solidFill>
                <a:prstDash val="solid"/>
                <a:round/>
              </a:ln>
              <a:effectLst/>
            </c:spPr>
          </c:marker>
          <c:cat>
            <c:numRef>
              <c:f>'A19'!$B$5:$B$18</c:f>
              <c:numCache>
                <c:formatCode>General</c:formatCode>
                <c:ptCount val="14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  <c:pt idx="10">
                  <c:v>550</c:v>
                </c:pt>
                <c:pt idx="11">
                  <c:v>600</c:v>
                </c:pt>
                <c:pt idx="12">
                  <c:v>650</c:v>
                </c:pt>
                <c:pt idx="13">
                  <c:v>700</c:v>
                </c:pt>
              </c:numCache>
            </c:numRef>
          </c:cat>
          <c:val>
            <c:numRef>
              <c:f>'A19'!$D$5:$D$18</c:f>
              <c:numCache>
                <c:formatCode>0.0</c:formatCode>
                <c:ptCount val="14"/>
                <c:pt idx="0">
                  <c:v>0.12</c:v>
                </c:pt>
                <c:pt idx="1">
                  <c:v>0.3</c:v>
                </c:pt>
                <c:pt idx="2">
                  <c:v>1.07</c:v>
                </c:pt>
                <c:pt idx="3">
                  <c:v>1.95</c:v>
                </c:pt>
                <c:pt idx="4">
                  <c:v>4.18</c:v>
                </c:pt>
                <c:pt idx="5">
                  <c:v>7.91</c:v>
                </c:pt>
                <c:pt idx="6">
                  <c:v>11.82</c:v>
                </c:pt>
                <c:pt idx="7">
                  <c:v>15.11</c:v>
                </c:pt>
                <c:pt idx="8">
                  <c:v>16.34</c:v>
                </c:pt>
                <c:pt idx="9">
                  <c:v>15.57</c:v>
                </c:pt>
                <c:pt idx="10">
                  <c:v>12.69</c:v>
                </c:pt>
                <c:pt idx="11">
                  <c:v>10.07</c:v>
                </c:pt>
                <c:pt idx="12">
                  <c:v>2.86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5A-4753-A4C0-72A8BB2E1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4704896"/>
        <c:axId val="304710784"/>
      </c:lineChart>
      <c:catAx>
        <c:axId val="30470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 sz="1000" b="1"/>
                  <a:t>Total</a:t>
                </a:r>
                <a:r>
                  <a:rPr lang="fr-FR" sz="1000" b="1" baseline="0"/>
                  <a:t> sur 700 points</a:t>
                </a:r>
                <a:endParaRPr lang="fr-FR" sz="1000" b="1"/>
              </a:p>
            </c:rich>
          </c:tx>
          <c:layout>
            <c:manualLayout>
              <c:xMode val="edge"/>
              <c:yMode val="edge"/>
              <c:x val="0.44877580927384075"/>
              <c:y val="0.882242797655222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10784"/>
        <c:crosses val="autoZero"/>
        <c:auto val="1"/>
        <c:lblAlgn val="l"/>
        <c:lblOffset val="100"/>
        <c:noMultiLvlLbl val="0"/>
      </c:catAx>
      <c:valAx>
        <c:axId val="30471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(en %) </a:t>
                </a:r>
              </a:p>
            </c:rich>
          </c:tx>
          <c:layout>
            <c:manualLayout>
              <c:xMode val="edge"/>
              <c:yMode val="edge"/>
              <c:x val="1.4707665852113314E-2"/>
              <c:y val="0.2224377309979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04704896"/>
        <c:crosses val="autoZero"/>
        <c:crossBetween val="between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467494795909132"/>
          <c:y val="0.1311695697128768"/>
          <c:w val="0.33973272090988627"/>
          <c:h val="0.19257304097387309"/>
        </c:manualLayout>
      </c:layout>
      <c:overlay val="1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825" b="0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'A19'!$A$26:$B$26</c:f>
              <c:strCache>
                <c:ptCount val="2"/>
                <c:pt idx="0">
                  <c:v>Refusés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5.5555555555555558E-3"/>
                  <c:y val="8.281573498964727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8BD-4C58-B993-2AC389020B2E}"/>
                </c:ext>
              </c:extLst>
            </c:dLbl>
            <c:dLbl>
              <c:idx val="1"/>
              <c:layout>
                <c:manualLayout>
                  <c:x val="-7.7142263375435845E-3"/>
                  <c:y val="1.24224177860119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8BD-4C58-B993-2AC389020B2E}"/>
                </c:ext>
              </c:extLst>
            </c:dLbl>
            <c:dLbl>
              <c:idx val="2"/>
              <c:layout>
                <c:manualLayout>
                  <c:x val="-4.9363844182234535E-3"/>
                  <c:y val="5.115089514066496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24C-4927-9357-2304467BBFD0}"/>
                </c:ext>
              </c:extLst>
            </c:dLbl>
            <c:dLbl>
              <c:idx val="3"/>
              <c:layout>
                <c:manualLayout>
                  <c:x val="-2.2222222222222223E-2"/>
                  <c:y val="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24C-4927-9357-2304467BBFD0}"/>
                </c:ext>
              </c:extLst>
            </c:dLbl>
            <c:dLbl>
              <c:idx val="4"/>
              <c:layout>
                <c:manualLayout>
                  <c:x val="-2.777777777777788E-2"/>
                  <c:y val="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4C-4927-9357-2304467BBFD0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'A19'!$C$24:$E$25</c:f>
              <c:multiLvlStrCache>
                <c:ptCount val="3"/>
                <c:lvl>
                  <c:pt idx="0">
                    <c:v>Barème 2017</c:v>
                  </c:pt>
                  <c:pt idx="1">
                    <c:v>Barème 2018</c:v>
                  </c:pt>
                  <c:pt idx="2">
                    <c:v>Barème 2017</c:v>
                  </c:pt>
                </c:lvl>
                <c:lvl>
                  <c:pt idx="0">
                    <c:v>Notes avant majoration</c:v>
                  </c:pt>
                  <c:pt idx="2">
                    <c:v>Notes après majoration</c:v>
                  </c:pt>
                </c:lvl>
              </c:multiLvlStrCache>
            </c:multiLvlStrRef>
          </c:cat>
          <c:val>
            <c:numRef>
              <c:f>'A19'!$C$26:$E$26</c:f>
              <c:numCache>
                <c:formatCode>0.0%</c:formatCode>
                <c:ptCount val="3"/>
                <c:pt idx="0">
                  <c:v>0.12407520000000005</c:v>
                </c:pt>
                <c:pt idx="1">
                  <c:v>0.15536550000000005</c:v>
                </c:pt>
                <c:pt idx="2">
                  <c:v>8.3961199999999958E-2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4C-4927-9357-2304467BBFD0}"/>
            </c:ext>
          </c:extLst>
        </c:ser>
        <c:ser>
          <c:idx val="3"/>
          <c:order val="1"/>
          <c:tx>
            <c:strRef>
              <c:f>'A19'!$B$28</c:f>
              <c:strCache>
                <c:ptCount val="1"/>
                <c:pt idx="0">
                  <c:v>Admis sans mention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8.3333333333333592E-3"/>
                  <c:y val="8.281573498964784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8BD-4C58-B993-2AC389020B2E}"/>
                </c:ext>
              </c:extLst>
            </c:dLbl>
            <c:dLbl>
              <c:idx val="1"/>
              <c:layout>
                <c:manualLayout>
                  <c:x val="-2.4682691789625643E-3"/>
                  <c:y val="9.7428358539581531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8BD-4C58-B993-2AC389020B2E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'A19'!$C$24:$E$25</c:f>
              <c:multiLvlStrCache>
                <c:ptCount val="3"/>
                <c:lvl>
                  <c:pt idx="0">
                    <c:v>Barème 2017</c:v>
                  </c:pt>
                  <c:pt idx="1">
                    <c:v>Barème 2018</c:v>
                  </c:pt>
                  <c:pt idx="2">
                    <c:v>Barème 2017</c:v>
                  </c:pt>
                </c:lvl>
                <c:lvl>
                  <c:pt idx="0">
                    <c:v>Notes avant majoration</c:v>
                  </c:pt>
                  <c:pt idx="2">
                    <c:v>Notes après majoration</c:v>
                  </c:pt>
                </c:lvl>
              </c:multiLvlStrCache>
            </c:multiLvlStrRef>
          </c:cat>
          <c:val>
            <c:numRef>
              <c:f>'A19'!$C$28:$E$28</c:f>
              <c:numCache>
                <c:formatCode>0.0%</c:formatCode>
                <c:ptCount val="3"/>
                <c:pt idx="0">
                  <c:v>0.14776349999999999</c:v>
                </c:pt>
                <c:pt idx="1">
                  <c:v>0.175049209258128</c:v>
                </c:pt>
                <c:pt idx="2">
                  <c:v>0.18787760000000001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4C-4927-9357-2304467BBFD0}"/>
            </c:ext>
          </c:extLst>
        </c:ser>
        <c:ser>
          <c:idx val="1"/>
          <c:order val="2"/>
          <c:tx>
            <c:strRef>
              <c:f>'A19'!$A$29:$B$29</c:f>
              <c:strCache>
                <c:ptCount val="2"/>
                <c:pt idx="0">
                  <c:v>Part de mentions parmi les présents</c:v>
                </c:pt>
                <c:pt idx="1">
                  <c:v>AB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'A19'!$C$24:$E$25</c:f>
              <c:multiLvlStrCache>
                <c:ptCount val="3"/>
                <c:lvl>
                  <c:pt idx="0">
                    <c:v>Barème 2017</c:v>
                  </c:pt>
                  <c:pt idx="1">
                    <c:v>Barème 2018</c:v>
                  </c:pt>
                  <c:pt idx="2">
                    <c:v>Barème 2017</c:v>
                  </c:pt>
                </c:lvl>
                <c:lvl>
                  <c:pt idx="0">
                    <c:v>Notes avant majoration</c:v>
                  </c:pt>
                  <c:pt idx="2">
                    <c:v>Notes après majoration</c:v>
                  </c:pt>
                </c:lvl>
              </c:multiLvlStrCache>
            </c:multiLvlStrRef>
          </c:cat>
          <c:val>
            <c:numRef>
              <c:f>'A19'!$C$29:$E$29</c:f>
              <c:numCache>
                <c:formatCode>0.0%</c:formatCode>
                <c:ptCount val="3"/>
                <c:pt idx="0">
                  <c:v>0.21652070000000001</c:v>
                </c:pt>
                <c:pt idx="1">
                  <c:v>0.22507296545170705</c:v>
                </c:pt>
                <c:pt idx="2">
                  <c:v>0.21652070000000001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BD-4C58-B993-2AC389020B2E}"/>
            </c:ext>
          </c:extLst>
        </c:ser>
        <c:ser>
          <c:idx val="4"/>
          <c:order val="3"/>
          <c:tx>
            <c:strRef>
              <c:f>'A19'!$A$30:$B$30</c:f>
              <c:strCache>
                <c:ptCount val="2"/>
                <c:pt idx="0">
                  <c:v>Part de mentions parmi les présents</c:v>
                </c:pt>
                <c:pt idx="1">
                  <c:v>B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'A19'!$C$24:$E$25</c:f>
              <c:multiLvlStrCache>
                <c:ptCount val="3"/>
                <c:lvl>
                  <c:pt idx="0">
                    <c:v>Barème 2017</c:v>
                  </c:pt>
                  <c:pt idx="1">
                    <c:v>Barème 2018</c:v>
                  </c:pt>
                  <c:pt idx="2">
                    <c:v>Barème 2017</c:v>
                  </c:pt>
                </c:lvl>
                <c:lvl>
                  <c:pt idx="0">
                    <c:v>Notes avant majoration</c:v>
                  </c:pt>
                  <c:pt idx="2">
                    <c:v>Notes après majoration</c:v>
                  </c:pt>
                </c:lvl>
              </c:multiLvlStrCache>
            </c:multiLvlStrRef>
          </c:cat>
          <c:val>
            <c:numRef>
              <c:f>'A19'!$C$30:$E$30</c:f>
              <c:numCache>
                <c:formatCode>0.0%</c:formatCode>
                <c:ptCount val="3"/>
                <c:pt idx="0">
                  <c:v>0.22731280000000001</c:v>
                </c:pt>
                <c:pt idx="1">
                  <c:v>0.21380574221136225</c:v>
                </c:pt>
                <c:pt idx="2">
                  <c:v>0.22731280000000001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BD-4C58-B993-2AC389020B2E}"/>
            </c:ext>
          </c:extLst>
        </c:ser>
        <c:ser>
          <c:idx val="2"/>
          <c:order val="4"/>
          <c:tx>
            <c:strRef>
              <c:f>'A19'!$A$31:$B$31</c:f>
              <c:strCache>
                <c:ptCount val="2"/>
                <c:pt idx="0">
                  <c:v>Part de mentions parmi les présents</c:v>
                </c:pt>
                <c:pt idx="1">
                  <c:v>TB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'A19'!$C$24:$E$25</c:f>
              <c:multiLvlStrCache>
                <c:ptCount val="3"/>
                <c:lvl>
                  <c:pt idx="0">
                    <c:v>Barème 2017</c:v>
                  </c:pt>
                  <c:pt idx="1">
                    <c:v>Barème 2018</c:v>
                  </c:pt>
                  <c:pt idx="2">
                    <c:v>Barème 2017</c:v>
                  </c:pt>
                </c:lvl>
                <c:lvl>
                  <c:pt idx="0">
                    <c:v>Notes avant majoration</c:v>
                  </c:pt>
                  <c:pt idx="2">
                    <c:v>Notes après majoration</c:v>
                  </c:pt>
                </c:lvl>
              </c:multiLvlStrCache>
            </c:multiLvlStrRef>
          </c:cat>
          <c:val>
            <c:numRef>
              <c:f>'A19'!$C$31:$E$31</c:f>
              <c:numCache>
                <c:formatCode>0.0%</c:formatCode>
                <c:ptCount val="3"/>
                <c:pt idx="0">
                  <c:v>0.28432770000000002</c:v>
                </c:pt>
                <c:pt idx="1">
                  <c:v>0.23070657707187944</c:v>
                </c:pt>
                <c:pt idx="2">
                  <c:v>0.28432770000000002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46-44E9-A076-E3688539E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6545408"/>
        <c:axId val="906547488"/>
      </c:barChart>
      <c:catAx>
        <c:axId val="90654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6547488"/>
        <c:crosses val="autoZero"/>
        <c:auto val="1"/>
        <c:lblAlgn val="ctr"/>
        <c:lblOffset val="100"/>
        <c:noMultiLvlLbl val="0"/>
      </c:catAx>
      <c:valAx>
        <c:axId val="906547488"/>
        <c:scaling>
          <c:orientation val="minMax"/>
        </c:scaling>
        <c:delete val="1"/>
        <c:axPos val="l"/>
        <c:numFmt formatCode="0%" sourceLinked="0"/>
        <c:majorTickMark val="none"/>
        <c:minorTickMark val="none"/>
        <c:tickLblPos val="nextTo"/>
        <c:crossAx val="906545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7</xdr:row>
      <xdr:rowOff>114299</xdr:rowOff>
    </xdr:from>
    <xdr:to>
      <xdr:col>4</xdr:col>
      <xdr:colOff>76199</xdr:colOff>
      <xdr:row>23</xdr:row>
      <xdr:rowOff>114300</xdr:rowOff>
    </xdr:to>
    <xdr:graphicFrame macro="">
      <xdr:nvGraphicFramePr>
        <xdr:cNvPr id="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0.025</cdr:x>
      <cdr:y>0.87188</cdr:y>
    </cdr:from>
    <cdr:to>
      <cdr:x>0.99128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70961" y="2657476"/>
          <a:ext cx="2742737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Sources : [1] [2] [3]	Champ : toute série, tout candidat.         2017 pour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la</a:t>
          </a:r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 France : résultat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provisoire.</a:t>
          </a:r>
          <a:endParaRPr lang="fr-FR" sz="800" i="1">
            <a:solidFill>
              <a:schemeClr val="tx1">
                <a:lumMod val="65000"/>
                <a:lumOff val="35000"/>
              </a:schemeClr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452437</xdr:colOff>
      <xdr:row>16</xdr:row>
      <xdr:rowOff>152400</xdr:rowOff>
    </xdr:from>
    <xdr:to>
      <xdr:col>5</xdr:col>
      <xdr:colOff>209550</xdr:colOff>
      <xdr:row>44</xdr:row>
      <xdr:rowOff>28575</xdr:rowOff>
    </xdr:to>
    <xdr:grpSp>
      <xdr:nvGrpSpPr>
        <xdr:cNvPr id="2" name="Groupe 1"/>
        <xdr:cNvGrpSpPr/>
      </xdr:nvGrpSpPr>
      <xdr:grpSpPr>
        <a:xfrm>
          <a:off x="452437" y="3448050"/>
          <a:ext cx="3138488" cy="4410075"/>
          <a:chOff x="1676609" y="3333750"/>
          <a:chExt cx="5838825" cy="5651937"/>
        </a:xfrm>
      </xdr:grpSpPr>
      <xdr:graphicFrame macro="">
        <xdr:nvGraphicFramePr>
          <xdr:cNvPr id="4" name="Graphique 3"/>
          <xdr:cNvGraphicFramePr/>
        </xdr:nvGraphicFramePr>
        <xdr:xfrm>
          <a:off x="1676609" y="3333750"/>
          <a:ext cx="5838825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Graphique 2"/>
          <xdr:cNvGraphicFramePr>
            <a:graphicFrameLocks/>
          </xdr:cNvGraphicFramePr>
        </xdr:nvGraphicFramePr>
        <xdr:xfrm>
          <a:off x="1676609" y="6242487"/>
          <a:ext cx="5838825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647698</xdr:colOff>
      <xdr:row>11</xdr:row>
      <xdr:rowOff>161925</xdr:rowOff>
    </xdr:from>
    <xdr:to>
      <xdr:col>4</xdr:col>
      <xdr:colOff>70123</xdr:colOff>
      <xdr:row>21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8</xdr:col>
      <xdr:colOff>101501</xdr:colOff>
      <xdr:row>15</xdr:row>
      <xdr:rowOff>108441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228600"/>
          <a:ext cx="6187976" cy="273734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78685</xdr:colOff>
      <xdr:row>12</xdr:row>
      <xdr:rowOff>86761</xdr:rowOff>
    </xdr:from>
    <xdr:to>
      <xdr:col>5</xdr:col>
      <xdr:colOff>869674</xdr:colOff>
      <xdr:row>19</xdr:row>
      <xdr:rowOff>24849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504826</xdr:colOff>
      <xdr:row>12</xdr:row>
      <xdr:rowOff>52387</xdr:rowOff>
    </xdr:from>
    <xdr:to>
      <xdr:col>7</xdr:col>
      <xdr:colOff>19050</xdr:colOff>
      <xdr:row>22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57150</xdr:rowOff>
    </xdr:from>
    <xdr:to>
      <xdr:col>13</xdr:col>
      <xdr:colOff>0</xdr:colOff>
      <xdr:row>43</xdr:row>
      <xdr:rowOff>152400</xdr:rowOff>
    </xdr:to>
    <xdr:grpSp>
      <xdr:nvGrpSpPr>
        <xdr:cNvPr id="2" name="Groupe 1"/>
        <xdr:cNvGrpSpPr/>
      </xdr:nvGrpSpPr>
      <xdr:grpSpPr>
        <a:xfrm>
          <a:off x="6496050" y="438150"/>
          <a:ext cx="3409950" cy="7334250"/>
          <a:chOff x="6496050" y="438150"/>
          <a:chExt cx="3409950" cy="7334250"/>
        </a:xfrm>
      </xdr:grpSpPr>
      <xdr:grpSp>
        <xdr:nvGrpSpPr>
          <xdr:cNvPr id="3" name="Groupe 2"/>
          <xdr:cNvGrpSpPr/>
        </xdr:nvGrpSpPr>
        <xdr:grpSpPr>
          <a:xfrm>
            <a:off x="6496050" y="438150"/>
            <a:ext cx="3409950" cy="5476875"/>
            <a:chOff x="6496050" y="438150"/>
            <a:chExt cx="4419600" cy="5476875"/>
          </a:xfrm>
        </xdr:grpSpPr>
        <xdr:graphicFrame macro="">
          <xdr:nvGraphicFramePr>
            <xdr:cNvPr id="9" name="Graphique 2"/>
            <xdr:cNvGraphicFramePr>
              <a:graphicFrameLocks/>
            </xdr:cNvGraphicFramePr>
          </xdr:nvGraphicFramePr>
          <xdr:xfrm>
            <a:off x="6496050" y="438150"/>
            <a:ext cx="4419600" cy="18669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graphicFrame macro="">
          <xdr:nvGraphicFramePr>
            <xdr:cNvPr id="12" name="Graphique 2"/>
            <xdr:cNvGraphicFramePr>
              <a:graphicFrameLocks/>
            </xdr:cNvGraphicFramePr>
          </xdr:nvGraphicFramePr>
          <xdr:xfrm>
            <a:off x="6496050" y="2209800"/>
            <a:ext cx="4419600" cy="18669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graphicFrame macro="">
          <xdr:nvGraphicFramePr>
            <xdr:cNvPr id="13" name="Graphique 2"/>
            <xdr:cNvGraphicFramePr>
              <a:graphicFrameLocks/>
            </xdr:cNvGraphicFramePr>
          </xdr:nvGraphicFramePr>
          <xdr:xfrm>
            <a:off x="6496050" y="4048125"/>
            <a:ext cx="4419600" cy="18669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</xdr:grpSp>
      <xdr:graphicFrame macro="">
        <xdr:nvGraphicFramePr>
          <xdr:cNvPr id="6" name="Graphique 2"/>
          <xdr:cNvGraphicFramePr>
            <a:graphicFrameLocks/>
          </xdr:cNvGraphicFramePr>
        </xdr:nvGraphicFramePr>
        <xdr:xfrm>
          <a:off x="6496050" y="5905500"/>
          <a:ext cx="3409950" cy="18669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9</xdr:col>
      <xdr:colOff>0</xdr:colOff>
      <xdr:row>66</xdr:row>
      <xdr:rowOff>0</xdr:rowOff>
    </xdr:from>
    <xdr:to>
      <xdr:col>13</xdr:col>
      <xdr:colOff>361950</xdr:colOff>
      <xdr:row>76</xdr:row>
      <xdr:rowOff>85725</xdr:rowOff>
    </xdr:to>
    <xdr:graphicFrame macro="">
      <xdr:nvGraphicFramePr>
        <xdr:cNvPr id="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49</xdr:row>
      <xdr:rowOff>142875</xdr:rowOff>
    </xdr:from>
    <xdr:to>
      <xdr:col>8</xdr:col>
      <xdr:colOff>409575</xdr:colOff>
      <xdr:row>64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0</xdr:row>
      <xdr:rowOff>66674</xdr:rowOff>
    </xdr:from>
    <xdr:to>
      <xdr:col>15</xdr:col>
      <xdr:colOff>219074</xdr:colOff>
      <xdr:row>29</xdr:row>
      <xdr:rowOff>85725</xdr:rowOff>
    </xdr:to>
    <xdr:grpSp>
      <xdr:nvGrpSpPr>
        <xdr:cNvPr id="2" name="Groupe 1"/>
        <xdr:cNvGrpSpPr/>
      </xdr:nvGrpSpPr>
      <xdr:grpSpPr>
        <a:xfrm>
          <a:off x="5010150" y="66674"/>
          <a:ext cx="6524624" cy="5600701"/>
          <a:chOff x="6037789" y="323849"/>
          <a:chExt cx="4592111" cy="6918513"/>
        </a:xfrm>
      </xdr:grpSpPr>
      <xdr:graphicFrame macro="">
        <xdr:nvGraphicFramePr>
          <xdr:cNvPr id="3" name="Graphique 2"/>
          <xdr:cNvGraphicFramePr>
            <a:graphicFrameLocks/>
          </xdr:cNvGraphicFramePr>
        </xdr:nvGraphicFramePr>
        <xdr:xfrm>
          <a:off x="6057900" y="323849"/>
          <a:ext cx="4572000" cy="37063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8" name="Graphique 7"/>
          <xdr:cNvGraphicFramePr/>
        </xdr:nvGraphicFramePr>
        <xdr:xfrm>
          <a:off x="6037789" y="4175312"/>
          <a:ext cx="4572000" cy="30670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14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49.5703125" bestFit="1" customWidth="1"/>
  </cols>
  <sheetData>
    <row r="1" spans="1:1" ht="36" x14ac:dyDescent="0.25">
      <c r="A1" s="24" t="s">
        <v>15</v>
      </c>
    </row>
    <row r="2" spans="1:1" ht="26.25" x14ac:dyDescent="0.25">
      <c r="A2" s="25" t="s">
        <v>417</v>
      </c>
    </row>
    <row r="3" spans="1:1" x14ac:dyDescent="0.25">
      <c r="A3" s="26" t="s">
        <v>14</v>
      </c>
    </row>
    <row r="4" spans="1:1" x14ac:dyDescent="0.25">
      <c r="A4" s="194"/>
    </row>
    <row r="5" spans="1:1" x14ac:dyDescent="0.25">
      <c r="A5" s="26" t="s">
        <v>16</v>
      </c>
    </row>
    <row r="6" spans="1:1" x14ac:dyDescent="0.25">
      <c r="A6" s="193" t="s">
        <v>877</v>
      </c>
    </row>
    <row r="7" spans="1:1" x14ac:dyDescent="0.25">
      <c r="A7" s="194"/>
    </row>
    <row r="8" spans="1:1" x14ac:dyDescent="0.25">
      <c r="A8" s="26" t="s">
        <v>13</v>
      </c>
    </row>
    <row r="9" spans="1:1" ht="38.25" x14ac:dyDescent="0.25">
      <c r="A9" s="193" t="s">
        <v>872</v>
      </c>
    </row>
    <row r="10" spans="1:1" x14ac:dyDescent="0.25">
      <c r="A10" s="193" t="s">
        <v>840</v>
      </c>
    </row>
    <row r="11" spans="1:1" ht="25.5" x14ac:dyDescent="0.25">
      <c r="A11" s="193" t="s">
        <v>873</v>
      </c>
    </row>
    <row r="12" spans="1:1" x14ac:dyDescent="0.25">
      <c r="A12" s="193" t="s">
        <v>875</v>
      </c>
    </row>
    <row r="13" spans="1:1" x14ac:dyDescent="0.25">
      <c r="A13" s="193" t="s">
        <v>876</v>
      </c>
    </row>
    <row r="14" spans="1:1" ht="25.5" x14ac:dyDescent="0.25">
      <c r="A14" s="193" t="s">
        <v>874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6"/>
  <sheetViews>
    <sheetView showGridLines="0" workbookViewId="0">
      <selection activeCell="D25" sqref="D25"/>
    </sheetView>
  </sheetViews>
  <sheetFormatPr baseColWidth="10" defaultRowHeight="15" x14ac:dyDescent="0.25"/>
  <cols>
    <col min="1" max="1" width="25.28515625" customWidth="1"/>
    <col min="2" max="18" width="6.7109375" customWidth="1"/>
    <col min="19" max="19" width="6.5703125" customWidth="1"/>
    <col min="20" max="22" width="6.42578125" customWidth="1"/>
  </cols>
  <sheetData>
    <row r="1" spans="1:22" x14ac:dyDescent="0.25">
      <c r="A1" s="186" t="s">
        <v>379</v>
      </c>
    </row>
    <row r="3" spans="1:22" x14ac:dyDescent="0.25">
      <c r="A3" s="18"/>
      <c r="B3" s="19">
        <v>1997</v>
      </c>
      <c r="C3" s="19">
        <v>1998</v>
      </c>
      <c r="D3" s="19">
        <v>1999</v>
      </c>
      <c r="E3" s="19">
        <v>2000</v>
      </c>
      <c r="F3" s="19">
        <v>2001</v>
      </c>
      <c r="G3" s="19">
        <v>2002</v>
      </c>
      <c r="H3" s="19">
        <v>2003</v>
      </c>
      <c r="I3" s="19">
        <v>2004</v>
      </c>
      <c r="J3" s="19">
        <v>2005</v>
      </c>
      <c r="K3" s="19">
        <v>2006</v>
      </c>
      <c r="L3" s="19">
        <v>2007</v>
      </c>
      <c r="M3" s="19">
        <v>2008</v>
      </c>
      <c r="N3" s="19">
        <v>2009</v>
      </c>
      <c r="O3" s="19">
        <v>2010</v>
      </c>
      <c r="P3" s="19">
        <v>2011</v>
      </c>
      <c r="Q3" s="19">
        <v>2012</v>
      </c>
      <c r="R3" s="19">
        <v>2013</v>
      </c>
      <c r="S3" s="19">
        <v>2014</v>
      </c>
      <c r="T3" s="19">
        <v>2015</v>
      </c>
      <c r="U3" s="19">
        <v>2016</v>
      </c>
      <c r="V3" s="19">
        <v>2017</v>
      </c>
    </row>
    <row r="4" spans="1:22" x14ac:dyDescent="0.25">
      <c r="A4" s="20" t="s">
        <v>17</v>
      </c>
      <c r="B4" s="21">
        <v>78.173928341054349</v>
      </c>
      <c r="C4" s="21">
        <v>72.926315789473676</v>
      </c>
      <c r="D4" s="21">
        <v>70.897851398391552</v>
      </c>
      <c r="E4" s="21">
        <v>74.97669214991609</v>
      </c>
      <c r="F4" s="21">
        <v>78.833680088116509</v>
      </c>
      <c r="G4" s="21">
        <v>76.68620796050601</v>
      </c>
      <c r="H4" s="21">
        <v>74.780256930358348</v>
      </c>
      <c r="I4" s="21">
        <v>76.290141197051113</v>
      </c>
      <c r="J4" s="21">
        <v>79.595331726500063</v>
      </c>
      <c r="K4" s="21">
        <v>81.462174189446912</v>
      </c>
      <c r="L4" s="21">
        <v>82.2</v>
      </c>
      <c r="M4" s="21">
        <v>83.71979326721609</v>
      </c>
      <c r="N4" s="21">
        <v>84.319208431920842</v>
      </c>
      <c r="O4" s="21">
        <v>86.454126815444567</v>
      </c>
      <c r="P4" s="21">
        <v>84.941520467836256</v>
      </c>
      <c r="Q4" s="21">
        <v>85.2</v>
      </c>
      <c r="R4" s="21">
        <v>85.2</v>
      </c>
      <c r="S4" s="21">
        <v>86.1</v>
      </c>
      <c r="T4" s="21">
        <v>88</v>
      </c>
      <c r="U4" s="21">
        <f>0.891*100</f>
        <v>89.1</v>
      </c>
      <c r="V4" s="21">
        <v>90.6</v>
      </c>
    </row>
    <row r="5" spans="1:22" x14ac:dyDescent="0.25">
      <c r="A5" s="20" t="s">
        <v>821</v>
      </c>
      <c r="B5" s="21">
        <v>74.645903455112375</v>
      </c>
      <c r="C5" s="21">
        <v>74.125326268989866</v>
      </c>
      <c r="D5" s="21">
        <v>75.156497931402285</v>
      </c>
      <c r="E5" s="21">
        <v>78.186641748161989</v>
      </c>
      <c r="F5" s="21">
        <v>78.175367595668064</v>
      </c>
      <c r="G5" s="21">
        <v>78.629762309791133</v>
      </c>
      <c r="H5" s="21">
        <v>78.345791693752446</v>
      </c>
      <c r="I5" s="21">
        <v>79.231414931010974</v>
      </c>
      <c r="J5" s="21">
        <v>79.449822994923252</v>
      </c>
      <c r="K5" s="21">
        <v>79.060208637530508</v>
      </c>
      <c r="L5" s="21">
        <v>82</v>
      </c>
      <c r="M5" s="21">
        <v>82.487165097956421</v>
      </c>
      <c r="N5" s="21">
        <v>83.036993842595791</v>
      </c>
      <c r="O5" s="21">
        <v>83.795528506708067</v>
      </c>
      <c r="P5" s="21">
        <v>83.680221177711218</v>
      </c>
      <c r="Q5" s="21">
        <v>85</v>
      </c>
      <c r="R5" s="21">
        <v>84.958572767629605</v>
      </c>
      <c r="S5" s="21">
        <v>85.665172353127204</v>
      </c>
      <c r="T5" s="21">
        <v>86.6</v>
      </c>
      <c r="U5" s="21">
        <f>0.875*100</f>
        <v>87.5</v>
      </c>
      <c r="V5" s="21">
        <v>89.2</v>
      </c>
    </row>
    <row r="6" spans="1:22" x14ac:dyDescent="0.25">
      <c r="A6" s="22" t="s">
        <v>12</v>
      </c>
      <c r="B6" s="23"/>
      <c r="C6" s="22" t="s">
        <v>11</v>
      </c>
      <c r="D6" s="23"/>
      <c r="E6" s="23"/>
      <c r="F6" s="23"/>
      <c r="G6" s="23"/>
      <c r="H6" s="22" t="s">
        <v>489</v>
      </c>
      <c r="I6" s="23"/>
      <c r="J6" s="23"/>
      <c r="K6" s="23"/>
      <c r="L6" s="23"/>
      <c r="M6" s="23"/>
      <c r="N6" s="23"/>
      <c r="O6" s="23"/>
      <c r="P6" s="23"/>
      <c r="Q6" s="23"/>
      <c r="R6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8"/>
  <sheetViews>
    <sheetView showGridLines="0" workbookViewId="0">
      <selection activeCell="A6" sqref="A6:E6"/>
    </sheetView>
  </sheetViews>
  <sheetFormatPr baseColWidth="10" defaultRowHeight="15" x14ac:dyDescent="0.25"/>
  <cols>
    <col min="1" max="1" width="19" customWidth="1"/>
    <col min="2" max="5" width="8.7109375" customWidth="1"/>
    <col min="6" max="6" width="11.7109375" bestFit="1" customWidth="1"/>
    <col min="7" max="7" width="11.28515625" bestFit="1" customWidth="1"/>
  </cols>
  <sheetData>
    <row r="1" spans="1:7" x14ac:dyDescent="0.25">
      <c r="A1" s="186" t="s">
        <v>422</v>
      </c>
    </row>
    <row r="3" spans="1:7" ht="26.25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4" t="s">
        <v>5</v>
      </c>
      <c r="G3" s="5" t="s">
        <v>421</v>
      </c>
    </row>
    <row r="4" spans="1:7" x14ac:dyDescent="0.25">
      <c r="A4" s="6" t="s">
        <v>6</v>
      </c>
      <c r="B4" s="7">
        <v>13589</v>
      </c>
      <c r="C4" s="7">
        <v>13466</v>
      </c>
      <c r="D4" s="7">
        <v>12376</v>
      </c>
      <c r="E4" s="8">
        <v>0.91900000000000004</v>
      </c>
      <c r="F4" s="9">
        <v>0.90100000000000002</v>
      </c>
      <c r="G4" s="10">
        <v>0.89800000000000002</v>
      </c>
    </row>
    <row r="5" spans="1:7" x14ac:dyDescent="0.25">
      <c r="A5" s="6" t="s">
        <v>7</v>
      </c>
      <c r="B5" s="7">
        <v>1805</v>
      </c>
      <c r="C5" s="7">
        <v>1610</v>
      </c>
      <c r="D5" s="7">
        <v>1279</v>
      </c>
      <c r="E5" s="8">
        <v>0.79400000000000004</v>
      </c>
      <c r="F5" s="11">
        <v>0.79700000000000004</v>
      </c>
      <c r="G5" s="12">
        <v>0.83799999999999997</v>
      </c>
    </row>
    <row r="6" spans="1:7" x14ac:dyDescent="0.25">
      <c r="A6" s="13" t="s">
        <v>8</v>
      </c>
      <c r="B6" s="14">
        <v>15394</v>
      </c>
      <c r="C6" s="14">
        <v>15076</v>
      </c>
      <c r="D6" s="14">
        <v>13655</v>
      </c>
      <c r="E6" s="15">
        <v>0.90600000000000003</v>
      </c>
      <c r="F6" s="16">
        <v>0.89200000000000002</v>
      </c>
      <c r="G6" s="17">
        <v>0.89100000000000001</v>
      </c>
    </row>
    <row r="7" spans="1:7" x14ac:dyDescent="0.25">
      <c r="A7" s="184" t="s">
        <v>9</v>
      </c>
      <c r="E7" s="348"/>
      <c r="F7" s="348"/>
      <c r="G7" s="348"/>
    </row>
    <row r="8" spans="1:7" x14ac:dyDescent="0.25">
      <c r="A8" s="184" t="s">
        <v>10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N20"/>
  <sheetViews>
    <sheetView showGridLines="0" workbookViewId="0">
      <selection activeCell="G13" sqref="G13"/>
    </sheetView>
  </sheetViews>
  <sheetFormatPr baseColWidth="10" defaultRowHeight="12.75" x14ac:dyDescent="0.2"/>
  <cols>
    <col min="1" max="2" width="11.42578125" style="27"/>
    <col min="3" max="3" width="11" style="27" customWidth="1"/>
    <col min="4" max="4" width="8.42578125" style="27" bestFit="1" customWidth="1"/>
    <col min="5" max="6" width="8.42578125" style="27" customWidth="1"/>
    <col min="7" max="7" width="10.42578125" style="27" bestFit="1" customWidth="1"/>
    <col min="8" max="8" width="6.42578125" style="27" customWidth="1"/>
    <col min="9" max="9" width="13.5703125" style="27" customWidth="1"/>
    <col min="10" max="10" width="7.28515625" style="27" customWidth="1"/>
    <col min="11" max="11" width="14.42578125" style="27" customWidth="1"/>
    <col min="12" max="12" width="6.85546875" style="27" customWidth="1"/>
    <col min="13" max="260" width="11.42578125" style="27"/>
    <col min="261" max="261" width="12.28515625" style="27" bestFit="1" customWidth="1"/>
    <col min="262" max="516" width="11.42578125" style="27"/>
    <col min="517" max="517" width="12.28515625" style="27" bestFit="1" customWidth="1"/>
    <col min="518" max="772" width="11.42578125" style="27"/>
    <col min="773" max="773" width="12.28515625" style="27" bestFit="1" customWidth="1"/>
    <col min="774" max="1028" width="11.42578125" style="27"/>
    <col min="1029" max="1029" width="12.28515625" style="27" bestFit="1" customWidth="1"/>
    <col min="1030" max="1284" width="11.42578125" style="27"/>
    <col min="1285" max="1285" width="12.28515625" style="27" bestFit="1" customWidth="1"/>
    <col min="1286" max="1540" width="11.42578125" style="27"/>
    <col min="1541" max="1541" width="12.28515625" style="27" bestFit="1" customWidth="1"/>
    <col min="1542" max="1796" width="11.42578125" style="27"/>
    <col min="1797" max="1797" width="12.28515625" style="27" bestFit="1" customWidth="1"/>
    <col min="1798" max="2052" width="11.42578125" style="27"/>
    <col min="2053" max="2053" width="12.28515625" style="27" bestFit="1" customWidth="1"/>
    <col min="2054" max="2308" width="11.42578125" style="27"/>
    <col min="2309" max="2309" width="12.28515625" style="27" bestFit="1" customWidth="1"/>
    <col min="2310" max="2564" width="11.42578125" style="27"/>
    <col min="2565" max="2565" width="12.28515625" style="27" bestFit="1" customWidth="1"/>
    <col min="2566" max="2820" width="11.42578125" style="27"/>
    <col min="2821" max="2821" width="12.28515625" style="27" bestFit="1" customWidth="1"/>
    <col min="2822" max="3076" width="11.42578125" style="27"/>
    <col min="3077" max="3077" width="12.28515625" style="27" bestFit="1" customWidth="1"/>
    <col min="3078" max="3332" width="11.42578125" style="27"/>
    <col min="3333" max="3333" width="12.28515625" style="27" bestFit="1" customWidth="1"/>
    <col min="3334" max="3588" width="11.42578125" style="27"/>
    <col min="3589" max="3589" width="12.28515625" style="27" bestFit="1" customWidth="1"/>
    <col min="3590" max="3844" width="11.42578125" style="27"/>
    <col min="3845" max="3845" width="12.28515625" style="27" bestFit="1" customWidth="1"/>
    <col min="3846" max="4100" width="11.42578125" style="27"/>
    <col min="4101" max="4101" width="12.28515625" style="27" bestFit="1" customWidth="1"/>
    <col min="4102" max="4356" width="11.42578125" style="27"/>
    <col min="4357" max="4357" width="12.28515625" style="27" bestFit="1" customWidth="1"/>
    <col min="4358" max="4612" width="11.42578125" style="27"/>
    <col min="4613" max="4613" width="12.28515625" style="27" bestFit="1" customWidth="1"/>
    <col min="4614" max="4868" width="11.42578125" style="27"/>
    <col min="4869" max="4869" width="12.28515625" style="27" bestFit="1" customWidth="1"/>
    <col min="4870" max="5124" width="11.42578125" style="27"/>
    <col min="5125" max="5125" width="12.28515625" style="27" bestFit="1" customWidth="1"/>
    <col min="5126" max="5380" width="11.42578125" style="27"/>
    <col min="5381" max="5381" width="12.28515625" style="27" bestFit="1" customWidth="1"/>
    <col min="5382" max="5636" width="11.42578125" style="27"/>
    <col min="5637" max="5637" width="12.28515625" style="27" bestFit="1" customWidth="1"/>
    <col min="5638" max="5892" width="11.42578125" style="27"/>
    <col min="5893" max="5893" width="12.28515625" style="27" bestFit="1" customWidth="1"/>
    <col min="5894" max="6148" width="11.42578125" style="27"/>
    <col min="6149" max="6149" width="12.28515625" style="27" bestFit="1" customWidth="1"/>
    <col min="6150" max="6404" width="11.42578125" style="27"/>
    <col min="6405" max="6405" width="12.28515625" style="27" bestFit="1" customWidth="1"/>
    <col min="6406" max="6660" width="11.42578125" style="27"/>
    <col min="6661" max="6661" width="12.28515625" style="27" bestFit="1" customWidth="1"/>
    <col min="6662" max="6916" width="11.42578125" style="27"/>
    <col min="6917" max="6917" width="12.28515625" style="27" bestFit="1" customWidth="1"/>
    <col min="6918" max="7172" width="11.42578125" style="27"/>
    <col min="7173" max="7173" width="12.28515625" style="27" bestFit="1" customWidth="1"/>
    <col min="7174" max="7428" width="11.42578125" style="27"/>
    <col min="7429" max="7429" width="12.28515625" style="27" bestFit="1" customWidth="1"/>
    <col min="7430" max="7684" width="11.42578125" style="27"/>
    <col min="7685" max="7685" width="12.28515625" style="27" bestFit="1" customWidth="1"/>
    <col min="7686" max="7940" width="11.42578125" style="27"/>
    <col min="7941" max="7941" width="12.28515625" style="27" bestFit="1" customWidth="1"/>
    <col min="7942" max="8196" width="11.42578125" style="27"/>
    <col min="8197" max="8197" width="12.28515625" style="27" bestFit="1" customWidth="1"/>
    <col min="8198" max="8452" width="11.42578125" style="27"/>
    <col min="8453" max="8453" width="12.28515625" style="27" bestFit="1" customWidth="1"/>
    <col min="8454" max="8708" width="11.42578125" style="27"/>
    <col min="8709" max="8709" width="12.28515625" style="27" bestFit="1" customWidth="1"/>
    <col min="8710" max="8964" width="11.42578125" style="27"/>
    <col min="8965" max="8965" width="12.28515625" style="27" bestFit="1" customWidth="1"/>
    <col min="8966" max="9220" width="11.42578125" style="27"/>
    <col min="9221" max="9221" width="12.28515625" style="27" bestFit="1" customWidth="1"/>
    <col min="9222" max="9476" width="11.42578125" style="27"/>
    <col min="9477" max="9477" width="12.28515625" style="27" bestFit="1" customWidth="1"/>
    <col min="9478" max="9732" width="11.42578125" style="27"/>
    <col min="9733" max="9733" width="12.28515625" style="27" bestFit="1" customWidth="1"/>
    <col min="9734" max="9988" width="11.42578125" style="27"/>
    <col min="9989" max="9989" width="12.28515625" style="27" bestFit="1" customWidth="1"/>
    <col min="9990" max="10244" width="11.42578125" style="27"/>
    <col min="10245" max="10245" width="12.28515625" style="27" bestFit="1" customWidth="1"/>
    <col min="10246" max="10500" width="11.42578125" style="27"/>
    <col min="10501" max="10501" width="12.28515625" style="27" bestFit="1" customWidth="1"/>
    <col min="10502" max="10756" width="11.42578125" style="27"/>
    <col min="10757" max="10757" width="12.28515625" style="27" bestFit="1" customWidth="1"/>
    <col min="10758" max="11012" width="11.42578125" style="27"/>
    <col min="11013" max="11013" width="12.28515625" style="27" bestFit="1" customWidth="1"/>
    <col min="11014" max="11268" width="11.42578125" style="27"/>
    <col min="11269" max="11269" width="12.28515625" style="27" bestFit="1" customWidth="1"/>
    <col min="11270" max="11524" width="11.42578125" style="27"/>
    <col min="11525" max="11525" width="12.28515625" style="27" bestFit="1" customWidth="1"/>
    <col min="11526" max="11780" width="11.42578125" style="27"/>
    <col min="11781" max="11781" width="12.28515625" style="27" bestFit="1" customWidth="1"/>
    <col min="11782" max="12036" width="11.42578125" style="27"/>
    <col min="12037" max="12037" width="12.28515625" style="27" bestFit="1" customWidth="1"/>
    <col min="12038" max="12292" width="11.42578125" style="27"/>
    <col min="12293" max="12293" width="12.28515625" style="27" bestFit="1" customWidth="1"/>
    <col min="12294" max="12548" width="11.42578125" style="27"/>
    <col min="12549" max="12549" width="12.28515625" style="27" bestFit="1" customWidth="1"/>
    <col min="12550" max="12804" width="11.42578125" style="27"/>
    <col min="12805" max="12805" width="12.28515625" style="27" bestFit="1" customWidth="1"/>
    <col min="12806" max="13060" width="11.42578125" style="27"/>
    <col min="13061" max="13061" width="12.28515625" style="27" bestFit="1" customWidth="1"/>
    <col min="13062" max="13316" width="11.42578125" style="27"/>
    <col min="13317" max="13317" width="12.28515625" style="27" bestFit="1" customWidth="1"/>
    <col min="13318" max="13572" width="11.42578125" style="27"/>
    <col min="13573" max="13573" width="12.28515625" style="27" bestFit="1" customWidth="1"/>
    <col min="13574" max="13828" width="11.42578125" style="27"/>
    <col min="13829" max="13829" width="12.28515625" style="27" bestFit="1" customWidth="1"/>
    <col min="13830" max="14084" width="11.42578125" style="27"/>
    <col min="14085" max="14085" width="12.28515625" style="27" bestFit="1" customWidth="1"/>
    <col min="14086" max="14340" width="11.42578125" style="27"/>
    <col min="14341" max="14341" width="12.28515625" style="27" bestFit="1" customWidth="1"/>
    <col min="14342" max="14596" width="11.42578125" style="27"/>
    <col min="14597" max="14597" width="12.28515625" style="27" bestFit="1" customWidth="1"/>
    <col min="14598" max="14852" width="11.42578125" style="27"/>
    <col min="14853" max="14853" width="12.28515625" style="27" bestFit="1" customWidth="1"/>
    <col min="14854" max="15108" width="11.42578125" style="27"/>
    <col min="15109" max="15109" width="12.28515625" style="27" bestFit="1" customWidth="1"/>
    <col min="15110" max="15364" width="11.42578125" style="27"/>
    <col min="15365" max="15365" width="12.28515625" style="27" bestFit="1" customWidth="1"/>
    <col min="15366" max="15620" width="11.42578125" style="27"/>
    <col min="15621" max="15621" width="12.28515625" style="27" bestFit="1" customWidth="1"/>
    <col min="15622" max="15876" width="11.42578125" style="27"/>
    <col min="15877" max="15877" width="12.28515625" style="27" bestFit="1" customWidth="1"/>
    <col min="15878" max="16132" width="11.42578125" style="27"/>
    <col min="16133" max="16133" width="12.28515625" style="27" bestFit="1" customWidth="1"/>
    <col min="16134" max="16384" width="11.42578125" style="27"/>
  </cols>
  <sheetData>
    <row r="1" spans="1:14" ht="15" x14ac:dyDescent="0.25">
      <c r="A1" s="186" t="s">
        <v>799</v>
      </c>
    </row>
    <row r="2" spans="1:14" ht="15" x14ac:dyDescent="0.25">
      <c r="A2" s="186" t="s">
        <v>800</v>
      </c>
    </row>
    <row r="4" spans="1:14" ht="38.25" customHeight="1" x14ac:dyDescent="0.2">
      <c r="E4" s="385" t="s">
        <v>796</v>
      </c>
      <c r="F4" s="386"/>
      <c r="G4" s="385" t="s">
        <v>797</v>
      </c>
      <c r="H4" s="387"/>
      <c r="I4" s="387"/>
      <c r="J4" s="387"/>
      <c r="K4" s="387"/>
      <c r="L4" s="386"/>
    </row>
    <row r="5" spans="1:14" ht="38.25" x14ac:dyDescent="0.2">
      <c r="A5" s="1" t="s">
        <v>490</v>
      </c>
      <c r="B5" s="377" t="s">
        <v>380</v>
      </c>
      <c r="C5" s="187" t="s">
        <v>792</v>
      </c>
      <c r="D5" s="377" t="s">
        <v>380</v>
      </c>
      <c r="E5" s="370" t="s">
        <v>794</v>
      </c>
      <c r="F5" s="371" t="s">
        <v>795</v>
      </c>
      <c r="G5" s="370" t="s">
        <v>793</v>
      </c>
      <c r="H5" s="369" t="s">
        <v>381</v>
      </c>
      <c r="I5" s="369" t="s">
        <v>522</v>
      </c>
      <c r="J5" s="369" t="s">
        <v>381</v>
      </c>
      <c r="K5" s="369" t="s">
        <v>523</v>
      </c>
      <c r="L5" s="371" t="s">
        <v>381</v>
      </c>
    </row>
    <row r="6" spans="1:14" x14ac:dyDescent="0.2">
      <c r="A6" s="6" t="s">
        <v>784</v>
      </c>
      <c r="B6" s="188">
        <v>0</v>
      </c>
      <c r="C6" s="336" t="s">
        <v>798</v>
      </c>
      <c r="D6" s="188">
        <v>0</v>
      </c>
      <c r="E6" s="351">
        <v>2</v>
      </c>
      <c r="F6" s="372">
        <v>0.01</v>
      </c>
      <c r="G6" s="351"/>
      <c r="H6" s="7"/>
      <c r="I6" s="7"/>
      <c r="J6" s="313"/>
      <c r="K6" s="7"/>
      <c r="L6" s="374"/>
    </row>
    <row r="7" spans="1:14" x14ac:dyDescent="0.2">
      <c r="A7" s="6" t="s">
        <v>785</v>
      </c>
      <c r="B7" s="188">
        <v>2.5</v>
      </c>
      <c r="C7" s="336" t="s">
        <v>520</v>
      </c>
      <c r="D7" s="188">
        <v>50</v>
      </c>
      <c r="E7" s="351">
        <v>13</v>
      </c>
      <c r="F7" s="372">
        <v>0.09</v>
      </c>
      <c r="G7" s="351">
        <f>I7+K7</f>
        <v>109</v>
      </c>
      <c r="H7" s="7">
        <f>J7+L7</f>
        <v>0.74</v>
      </c>
      <c r="I7" s="7"/>
      <c r="J7" s="313"/>
      <c r="K7" s="7">
        <v>109</v>
      </c>
      <c r="L7" s="374">
        <v>0.74</v>
      </c>
    </row>
    <row r="8" spans="1:14" x14ac:dyDescent="0.2">
      <c r="A8" s="6" t="s">
        <v>786</v>
      </c>
      <c r="B8" s="188">
        <v>5</v>
      </c>
      <c r="C8" s="336" t="s">
        <v>515</v>
      </c>
      <c r="D8" s="188">
        <v>100</v>
      </c>
      <c r="E8" s="351">
        <v>225</v>
      </c>
      <c r="F8" s="372">
        <v>1.53</v>
      </c>
      <c r="G8" s="351">
        <f t="shared" ref="G8:H13" si="0">I8+K8</f>
        <v>285</v>
      </c>
      <c r="H8" s="7">
        <f t="shared" si="0"/>
        <v>1.93</v>
      </c>
      <c r="I8" s="7"/>
      <c r="J8" s="313"/>
      <c r="K8" s="7">
        <v>285</v>
      </c>
      <c r="L8" s="374">
        <v>1.93</v>
      </c>
    </row>
    <row r="9" spans="1:14" x14ac:dyDescent="0.2">
      <c r="A9" s="6" t="s">
        <v>787</v>
      </c>
      <c r="B9" s="188">
        <v>7.5</v>
      </c>
      <c r="C9" s="336" t="s">
        <v>516</v>
      </c>
      <c r="D9" s="188">
        <v>150</v>
      </c>
      <c r="E9" s="351">
        <v>1300</v>
      </c>
      <c r="F9" s="372">
        <v>8.81</v>
      </c>
      <c r="G9" s="351">
        <f t="shared" si="0"/>
        <v>651</v>
      </c>
      <c r="H9" s="7">
        <f t="shared" si="0"/>
        <v>4.42</v>
      </c>
      <c r="I9" s="7"/>
      <c r="J9" s="313"/>
      <c r="K9" s="7">
        <v>651</v>
      </c>
      <c r="L9" s="374">
        <v>4.42</v>
      </c>
    </row>
    <row r="10" spans="1:14" x14ac:dyDescent="0.2">
      <c r="A10" s="6" t="s">
        <v>788</v>
      </c>
      <c r="B10" s="188">
        <v>10</v>
      </c>
      <c r="C10" s="336" t="s">
        <v>517</v>
      </c>
      <c r="D10" s="188">
        <v>200</v>
      </c>
      <c r="E10" s="351">
        <v>4275</v>
      </c>
      <c r="F10" s="372">
        <v>28.99</v>
      </c>
      <c r="G10" s="351">
        <f t="shared" si="0"/>
        <v>2259</v>
      </c>
      <c r="H10" s="7">
        <f t="shared" si="0"/>
        <v>15.33</v>
      </c>
      <c r="I10" s="7"/>
      <c r="J10" s="313"/>
      <c r="K10" s="7">
        <v>2259</v>
      </c>
      <c r="L10" s="374">
        <v>15.33</v>
      </c>
    </row>
    <row r="11" spans="1:14" x14ac:dyDescent="0.2">
      <c r="A11" s="6" t="s">
        <v>789</v>
      </c>
      <c r="B11" s="188">
        <v>12.5</v>
      </c>
      <c r="C11" s="336" t="s">
        <v>518</v>
      </c>
      <c r="D11" s="188">
        <v>250</v>
      </c>
      <c r="E11" s="351">
        <v>5207</v>
      </c>
      <c r="F11" s="372">
        <v>35.299999999999997</v>
      </c>
      <c r="G11" s="351">
        <f t="shared" si="0"/>
        <v>2600</v>
      </c>
      <c r="H11" s="7">
        <f t="shared" si="0"/>
        <v>17.649999999999999</v>
      </c>
      <c r="I11" s="7"/>
      <c r="J11" s="313"/>
      <c r="K11" s="7">
        <v>2600</v>
      </c>
      <c r="L11" s="374">
        <v>17.649999999999999</v>
      </c>
    </row>
    <row r="12" spans="1:14" x14ac:dyDescent="0.2">
      <c r="A12" s="6" t="s">
        <v>790</v>
      </c>
      <c r="B12" s="188">
        <v>15</v>
      </c>
      <c r="C12" s="336" t="s">
        <v>519</v>
      </c>
      <c r="D12" s="188">
        <v>300</v>
      </c>
      <c r="E12" s="351">
        <v>3149</v>
      </c>
      <c r="F12" s="372">
        <v>21.35</v>
      </c>
      <c r="G12" s="351">
        <f t="shared" si="0"/>
        <v>4115</v>
      </c>
      <c r="H12" s="7">
        <f t="shared" si="0"/>
        <v>27.93</v>
      </c>
      <c r="I12" s="7"/>
      <c r="J12" s="313"/>
      <c r="K12" s="7">
        <v>4115</v>
      </c>
      <c r="L12" s="374">
        <v>27.93</v>
      </c>
    </row>
    <row r="13" spans="1:14" x14ac:dyDescent="0.2">
      <c r="A13" s="6" t="s">
        <v>791</v>
      </c>
      <c r="B13" s="188">
        <v>17.5</v>
      </c>
      <c r="C13" s="336" t="s">
        <v>521</v>
      </c>
      <c r="D13" s="188">
        <v>350</v>
      </c>
      <c r="E13" s="352">
        <v>578</v>
      </c>
      <c r="F13" s="373">
        <v>3.92</v>
      </c>
      <c r="G13" s="352">
        <f t="shared" si="0"/>
        <v>4714</v>
      </c>
      <c r="H13" s="345">
        <f t="shared" si="0"/>
        <v>31.99</v>
      </c>
      <c r="I13" s="345">
        <v>1437</v>
      </c>
      <c r="J13" s="375">
        <v>9.75</v>
      </c>
      <c r="K13" s="345">
        <v>3277</v>
      </c>
      <c r="L13" s="376">
        <v>22.24</v>
      </c>
    </row>
    <row r="14" spans="1:14" ht="12.75" customHeight="1" x14ac:dyDescent="0.2">
      <c r="A14" s="6"/>
      <c r="B14" s="188">
        <v>20</v>
      </c>
      <c r="C14" s="336"/>
      <c r="D14" s="188">
        <v>400</v>
      </c>
      <c r="E14" s="188"/>
      <c r="F14" s="188"/>
      <c r="G14" s="7"/>
      <c r="H14" s="7"/>
      <c r="I14" s="7"/>
      <c r="J14" s="313"/>
      <c r="K14" s="7"/>
      <c r="L14" s="313"/>
      <c r="M14" s="327"/>
      <c r="N14" s="327"/>
    </row>
    <row r="15" spans="1:14" x14ac:dyDescent="0.2">
      <c r="A15" s="335" t="s">
        <v>524</v>
      </c>
      <c r="B15" s="335"/>
      <c r="D15" s="327"/>
      <c r="E15" s="327"/>
      <c r="F15" s="327"/>
      <c r="G15" s="327"/>
      <c r="H15" s="327"/>
      <c r="I15" s="327"/>
      <c r="J15" s="327"/>
      <c r="K15" s="327"/>
      <c r="L15" s="327"/>
      <c r="M15" s="327"/>
      <c r="N15" s="327"/>
    </row>
    <row r="16" spans="1:14" x14ac:dyDescent="0.2"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</row>
    <row r="17" spans="3:14" x14ac:dyDescent="0.2">
      <c r="C17" s="327"/>
      <c r="D17" s="327"/>
      <c r="E17" s="327"/>
      <c r="F17" s="327"/>
      <c r="G17" s="327"/>
      <c r="H17" s="327"/>
      <c r="I17" s="327"/>
      <c r="J17" s="327"/>
      <c r="K17" s="327"/>
      <c r="L17" s="327"/>
      <c r="M17" s="327"/>
      <c r="N17" s="327"/>
    </row>
    <row r="18" spans="3:14" x14ac:dyDescent="0.2"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</row>
    <row r="19" spans="3:14" x14ac:dyDescent="0.2">
      <c r="C19" s="327"/>
      <c r="D19" s="327"/>
      <c r="E19" s="327"/>
      <c r="F19" s="327"/>
      <c r="G19" s="327"/>
      <c r="H19" s="327"/>
      <c r="I19" s="327"/>
      <c r="J19" s="327"/>
      <c r="K19" s="327"/>
      <c r="L19" s="327"/>
    </row>
    <row r="20" spans="3:14" x14ac:dyDescent="0.2">
      <c r="C20" s="327"/>
      <c r="D20" s="327"/>
      <c r="E20" s="327"/>
      <c r="F20" s="327"/>
      <c r="G20" s="327"/>
      <c r="H20" s="327"/>
      <c r="I20" s="327"/>
      <c r="J20" s="327"/>
      <c r="K20" s="327"/>
      <c r="L20" s="327"/>
    </row>
  </sheetData>
  <mergeCells count="2">
    <mergeCell ref="E4:F4"/>
    <mergeCell ref="G4:L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11"/>
  <sheetViews>
    <sheetView showGridLines="0" workbookViewId="0">
      <selection activeCell="E7" sqref="E7"/>
    </sheetView>
  </sheetViews>
  <sheetFormatPr baseColWidth="10" defaultRowHeight="15" x14ac:dyDescent="0.25"/>
  <cols>
    <col min="1" max="1" width="17.5703125" customWidth="1"/>
    <col min="2" max="2" width="10.140625" customWidth="1"/>
    <col min="3" max="3" width="14" customWidth="1"/>
    <col min="4" max="6" width="10.140625" customWidth="1"/>
    <col min="7" max="7" width="13.140625" customWidth="1"/>
    <col min="8" max="9" width="10.140625" customWidth="1"/>
  </cols>
  <sheetData>
    <row r="1" spans="1:10" x14ac:dyDescent="0.25">
      <c r="A1" s="186" t="s">
        <v>837</v>
      </c>
    </row>
    <row r="3" spans="1:10" x14ac:dyDescent="0.25">
      <c r="B3" s="390">
        <v>2016</v>
      </c>
      <c r="C3" s="391"/>
      <c r="D3" s="391"/>
      <c r="E3" s="392"/>
      <c r="F3" s="391">
        <v>2017</v>
      </c>
      <c r="G3" s="391"/>
      <c r="H3" s="391"/>
      <c r="I3" s="391"/>
      <c r="J3" s="388" t="s">
        <v>843</v>
      </c>
    </row>
    <row r="4" spans="1:10" ht="25.5" x14ac:dyDescent="0.25">
      <c r="A4" s="18"/>
      <c r="B4" s="350" t="s">
        <v>22</v>
      </c>
      <c r="C4" s="2" t="s">
        <v>23</v>
      </c>
      <c r="D4" s="2" t="s">
        <v>27</v>
      </c>
      <c r="E4" s="3" t="s">
        <v>846</v>
      </c>
      <c r="F4" s="2" t="s">
        <v>22</v>
      </c>
      <c r="G4" s="2" t="s">
        <v>23</v>
      </c>
      <c r="H4" s="2" t="s">
        <v>27</v>
      </c>
      <c r="I4" s="3" t="s">
        <v>846</v>
      </c>
      <c r="J4" s="389"/>
    </row>
    <row r="5" spans="1:10" s="225" customFormat="1" x14ac:dyDescent="0.25">
      <c r="A5" s="6" t="s">
        <v>814</v>
      </c>
      <c r="B5" s="351">
        <v>1382</v>
      </c>
      <c r="C5" s="7">
        <v>261</v>
      </c>
      <c r="D5" s="7">
        <v>1643</v>
      </c>
      <c r="E5" s="8">
        <f t="shared" ref="E5:E10" si="0">D5/D$10</f>
        <v>0.10857784826856992</v>
      </c>
      <c r="F5" s="7">
        <v>1090</v>
      </c>
      <c r="G5" s="7">
        <v>331</v>
      </c>
      <c r="H5" s="7">
        <v>1421</v>
      </c>
      <c r="I5" s="8">
        <f t="shared" ref="I5:I10" si="1">H5/H$10</f>
        <v>9.4255770761475191E-2</v>
      </c>
      <c r="J5" s="11">
        <v>0.108418514285418</v>
      </c>
    </row>
    <row r="6" spans="1:10" x14ac:dyDescent="0.25">
      <c r="A6" s="6" t="s">
        <v>813</v>
      </c>
      <c r="B6" s="351">
        <v>4204</v>
      </c>
      <c r="C6" s="7">
        <v>812</v>
      </c>
      <c r="D6" s="7">
        <v>5016</v>
      </c>
      <c r="E6" s="8">
        <f t="shared" si="0"/>
        <v>0.33148295003965106</v>
      </c>
      <c r="F6" s="7">
        <v>2380</v>
      </c>
      <c r="G6" s="7">
        <v>508</v>
      </c>
      <c r="H6" s="7">
        <v>2888</v>
      </c>
      <c r="I6" s="8">
        <f t="shared" si="1"/>
        <v>0.19156274873971876</v>
      </c>
      <c r="J6" s="11">
        <v>0.183687971720399</v>
      </c>
    </row>
    <row r="7" spans="1:10" x14ac:dyDescent="0.25">
      <c r="A7" s="6" t="s">
        <v>834</v>
      </c>
      <c r="B7" s="351">
        <v>3425</v>
      </c>
      <c r="C7" s="7">
        <v>430</v>
      </c>
      <c r="D7" s="7">
        <v>3855</v>
      </c>
      <c r="E7" s="8">
        <f t="shared" si="0"/>
        <v>0.25475812846946866</v>
      </c>
      <c r="F7" s="7">
        <v>2790</v>
      </c>
      <c r="G7" s="7">
        <v>429</v>
      </c>
      <c r="H7" s="7">
        <v>3219</v>
      </c>
      <c r="I7" s="8">
        <f t="shared" si="1"/>
        <v>0.21351817458211728</v>
      </c>
      <c r="J7" s="11">
        <v>0.21098902236817099</v>
      </c>
    </row>
    <row r="8" spans="1:10" x14ac:dyDescent="0.25">
      <c r="A8" s="6" t="s">
        <v>835</v>
      </c>
      <c r="B8" s="351">
        <v>2804</v>
      </c>
      <c r="C8" s="7">
        <v>104</v>
      </c>
      <c r="D8" s="7">
        <v>2908</v>
      </c>
      <c r="E8" s="8">
        <f t="shared" si="0"/>
        <v>0.1921755220724293</v>
      </c>
      <c r="F8" s="7">
        <v>3094</v>
      </c>
      <c r="G8" s="7">
        <v>262</v>
      </c>
      <c r="H8" s="7">
        <v>3356</v>
      </c>
      <c r="I8" s="8">
        <f t="shared" si="1"/>
        <v>0.22260546564075351</v>
      </c>
      <c r="J8" s="11">
        <v>0.231902310596696</v>
      </c>
    </row>
    <row r="9" spans="1:10" x14ac:dyDescent="0.25">
      <c r="A9" s="337" t="s">
        <v>836</v>
      </c>
      <c r="B9" s="352">
        <v>1708</v>
      </c>
      <c r="C9" s="345">
        <v>2</v>
      </c>
      <c r="D9" s="345">
        <v>1710</v>
      </c>
      <c r="E9" s="349">
        <f t="shared" si="0"/>
        <v>0.11300555114988105</v>
      </c>
      <c r="F9" s="345">
        <v>4112</v>
      </c>
      <c r="G9" s="345">
        <v>80</v>
      </c>
      <c r="H9" s="345">
        <v>4192</v>
      </c>
      <c r="I9" s="349">
        <f t="shared" si="1"/>
        <v>0.27805784027593528</v>
      </c>
      <c r="J9" s="11">
        <v>0.265002181029316</v>
      </c>
    </row>
    <row r="10" spans="1:10" s="225" customFormat="1" x14ac:dyDescent="0.25">
      <c r="A10" s="13" t="s">
        <v>845</v>
      </c>
      <c r="B10" s="378">
        <v>13523</v>
      </c>
      <c r="C10" s="14">
        <v>1609</v>
      </c>
      <c r="D10" s="14">
        <v>15132</v>
      </c>
      <c r="E10" s="15">
        <f t="shared" si="0"/>
        <v>1</v>
      </c>
      <c r="F10" s="14">
        <v>13466</v>
      </c>
      <c r="G10" s="14">
        <v>1610</v>
      </c>
      <c r="H10" s="14">
        <v>15076</v>
      </c>
      <c r="I10" s="15">
        <f t="shared" si="1"/>
        <v>1</v>
      </c>
      <c r="J10" s="11"/>
    </row>
    <row r="11" spans="1:10" x14ac:dyDescent="0.25">
      <c r="A11" s="185" t="s">
        <v>844</v>
      </c>
    </row>
  </sheetData>
  <mergeCells count="3">
    <mergeCell ref="J3:J4"/>
    <mergeCell ref="B3:E3"/>
    <mergeCell ref="F3:I3"/>
  </mergeCells>
  <pageMargins left="0.7" right="0.7" top="0.75" bottom="0.75" header="0.3" footer="0.3"/>
  <pageSetup paperSize="9" orientation="portrait" r:id="rId1"/>
  <ignoredErrors>
    <ignoredError sqref="E5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0"/>
  <sheetViews>
    <sheetView showGridLines="0" workbookViewId="0">
      <selection activeCell="K7" sqref="K7"/>
    </sheetView>
  </sheetViews>
  <sheetFormatPr baseColWidth="10" defaultRowHeight="15" x14ac:dyDescent="0.25"/>
  <cols>
    <col min="1" max="1" width="11.85546875" customWidth="1"/>
    <col min="2" max="2" width="8.42578125" customWidth="1"/>
    <col min="3" max="3" width="6.85546875" bestFit="1" customWidth="1"/>
    <col min="4" max="4" width="9.42578125" customWidth="1"/>
    <col min="5" max="6" width="8" customWidth="1"/>
    <col min="7" max="7" width="9.42578125" customWidth="1"/>
    <col min="8" max="9" width="7.5703125" customWidth="1"/>
    <col min="10" max="10" width="9.42578125" customWidth="1"/>
    <col min="11" max="11" width="7.5703125" customWidth="1"/>
    <col min="12" max="12" width="10.5703125" customWidth="1"/>
  </cols>
  <sheetData>
    <row r="1" spans="1:12" x14ac:dyDescent="0.25">
      <c r="A1" s="186" t="s">
        <v>396</v>
      </c>
    </row>
    <row r="2" spans="1:12" ht="15.75" thickBot="1" x14ac:dyDescent="0.3"/>
    <row r="3" spans="1:12" x14ac:dyDescent="0.25">
      <c r="A3" s="28"/>
      <c r="B3" s="77" t="s">
        <v>22</v>
      </c>
      <c r="C3" s="78"/>
      <c r="D3" s="29"/>
      <c r="E3" s="77" t="s">
        <v>23</v>
      </c>
      <c r="F3" s="78"/>
      <c r="G3" s="29"/>
      <c r="H3" s="79" t="s">
        <v>8</v>
      </c>
      <c r="I3" s="80"/>
      <c r="J3" s="30"/>
      <c r="K3" s="31"/>
    </row>
    <row r="4" spans="1:12" ht="39" x14ac:dyDescent="0.25">
      <c r="A4" s="33" t="s">
        <v>43</v>
      </c>
      <c r="B4" s="34" t="s">
        <v>2</v>
      </c>
      <c r="C4" s="35" t="s">
        <v>3</v>
      </c>
      <c r="D4" s="36" t="s">
        <v>4</v>
      </c>
      <c r="E4" s="34" t="s">
        <v>2</v>
      </c>
      <c r="F4" s="35" t="s">
        <v>3</v>
      </c>
      <c r="G4" s="36" t="s">
        <v>4</v>
      </c>
      <c r="H4" s="34" t="s">
        <v>2</v>
      </c>
      <c r="I4" s="35" t="s">
        <v>3</v>
      </c>
      <c r="J4" s="36" t="s">
        <v>4</v>
      </c>
      <c r="K4" s="4" t="s">
        <v>421</v>
      </c>
      <c r="L4" s="4" t="s">
        <v>838</v>
      </c>
    </row>
    <row r="5" spans="1:12" x14ac:dyDescent="0.25">
      <c r="A5" s="38" t="s">
        <v>44</v>
      </c>
      <c r="B5" s="39">
        <v>3170</v>
      </c>
      <c r="C5" s="7">
        <v>2806</v>
      </c>
      <c r="D5" s="40">
        <v>0.88500000000000001</v>
      </c>
      <c r="E5" s="39">
        <v>435</v>
      </c>
      <c r="F5" s="7">
        <v>320</v>
      </c>
      <c r="G5" s="40">
        <v>0.73599999999999999</v>
      </c>
      <c r="H5" s="39">
        <v>3605</v>
      </c>
      <c r="I5" s="7">
        <v>3126</v>
      </c>
      <c r="J5" s="40">
        <v>0.86699999999999999</v>
      </c>
      <c r="K5" s="9">
        <v>0.86399999999999999</v>
      </c>
      <c r="L5" s="9">
        <f>E5/H5</f>
        <v>0.12066574202496533</v>
      </c>
    </row>
    <row r="6" spans="1:12" x14ac:dyDescent="0.25">
      <c r="A6" s="38" t="s">
        <v>45</v>
      </c>
      <c r="B6" s="39">
        <v>1380</v>
      </c>
      <c r="C6" s="7">
        <v>1294</v>
      </c>
      <c r="D6" s="40">
        <v>0.93799999999999994</v>
      </c>
      <c r="E6" s="39">
        <v>223</v>
      </c>
      <c r="F6" s="7">
        <v>202</v>
      </c>
      <c r="G6" s="40">
        <v>0.90600000000000003</v>
      </c>
      <c r="H6" s="39">
        <v>1603</v>
      </c>
      <c r="I6" s="7">
        <v>1496</v>
      </c>
      <c r="J6" s="40">
        <v>0.93300000000000005</v>
      </c>
      <c r="K6" s="11">
        <v>0.93500000000000005</v>
      </c>
      <c r="L6" s="11">
        <f t="shared" ref="L6:L9" si="0">E6/H6</f>
        <v>0.13911416094822207</v>
      </c>
    </row>
    <row r="7" spans="1:12" x14ac:dyDescent="0.25">
      <c r="A7" s="38" t="s">
        <v>46</v>
      </c>
      <c r="B7" s="39">
        <v>2504</v>
      </c>
      <c r="C7" s="7">
        <v>2378</v>
      </c>
      <c r="D7" s="40">
        <v>0.95</v>
      </c>
      <c r="E7" s="39">
        <v>274</v>
      </c>
      <c r="F7" s="7">
        <v>224</v>
      </c>
      <c r="G7" s="40">
        <v>0.81799999999999995</v>
      </c>
      <c r="H7" s="39">
        <v>2778</v>
      </c>
      <c r="I7" s="7">
        <v>2602</v>
      </c>
      <c r="J7" s="40">
        <v>0.93700000000000006</v>
      </c>
      <c r="K7" s="11">
        <v>0.92300000000000004</v>
      </c>
      <c r="L7" s="11">
        <f t="shared" si="0"/>
        <v>9.8632109431245507E-2</v>
      </c>
    </row>
    <row r="8" spans="1:12" x14ac:dyDescent="0.25">
      <c r="A8" s="38" t="s">
        <v>47</v>
      </c>
      <c r="B8" s="39">
        <v>6412</v>
      </c>
      <c r="C8" s="7">
        <v>5898</v>
      </c>
      <c r="D8" s="40">
        <v>0.92</v>
      </c>
      <c r="E8" s="39">
        <v>678</v>
      </c>
      <c r="F8" s="7">
        <v>533</v>
      </c>
      <c r="G8" s="40">
        <v>0.78600000000000003</v>
      </c>
      <c r="H8" s="39">
        <v>7090</v>
      </c>
      <c r="I8" s="7">
        <v>6431</v>
      </c>
      <c r="J8" s="40">
        <v>0.90700000000000003</v>
      </c>
      <c r="K8" s="11">
        <v>0.88400000000000001</v>
      </c>
      <c r="L8" s="11">
        <f t="shared" si="0"/>
        <v>9.562764456981665E-2</v>
      </c>
    </row>
    <row r="9" spans="1:12" ht="15.75" thickBot="1" x14ac:dyDescent="0.3">
      <c r="A9" s="41" t="s">
        <v>17</v>
      </c>
      <c r="B9" s="42">
        <v>13466</v>
      </c>
      <c r="C9" s="43">
        <v>12376</v>
      </c>
      <c r="D9" s="44">
        <v>0.91900000000000004</v>
      </c>
      <c r="E9" s="42">
        <v>1610</v>
      </c>
      <c r="F9" s="43">
        <v>1279</v>
      </c>
      <c r="G9" s="44">
        <v>0.79400000000000004</v>
      </c>
      <c r="H9" s="42">
        <v>15076</v>
      </c>
      <c r="I9" s="43">
        <v>13655</v>
      </c>
      <c r="J9" s="44">
        <v>0.90600000000000003</v>
      </c>
      <c r="K9" s="16">
        <v>0.89100000000000001</v>
      </c>
      <c r="L9" s="16">
        <f t="shared" si="0"/>
        <v>0.10679225258689308</v>
      </c>
    </row>
    <row r="10" spans="1:12" x14ac:dyDescent="0.25">
      <c r="A10" s="185" t="s">
        <v>402</v>
      </c>
      <c r="J10" s="34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20"/>
  <sheetViews>
    <sheetView workbookViewId="0">
      <selection activeCell="A21" sqref="A21"/>
    </sheetView>
  </sheetViews>
  <sheetFormatPr baseColWidth="10" defaultRowHeight="15" x14ac:dyDescent="0.25"/>
  <sheetData>
    <row r="1" spans="1:1" x14ac:dyDescent="0.25">
      <c r="A1" s="186" t="s">
        <v>842</v>
      </c>
    </row>
    <row r="17" spans="1:1" x14ac:dyDescent="0.25">
      <c r="A17" s="367" t="s">
        <v>852</v>
      </c>
    </row>
    <row r="18" spans="1:1" x14ac:dyDescent="0.25">
      <c r="A18" s="367" t="s">
        <v>853</v>
      </c>
    </row>
    <row r="19" spans="1:1" x14ac:dyDescent="0.25">
      <c r="A19" s="367" t="s">
        <v>854</v>
      </c>
    </row>
    <row r="20" spans="1:1" x14ac:dyDescent="0.25">
      <c r="A20" s="367" t="s">
        <v>878</v>
      </c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4"/>
  <sheetViews>
    <sheetView showGridLines="0" workbookViewId="0">
      <selection activeCell="G10" sqref="G10"/>
    </sheetView>
  </sheetViews>
  <sheetFormatPr baseColWidth="10" defaultRowHeight="15" x14ac:dyDescent="0.25"/>
  <cols>
    <col min="1" max="1" width="19.85546875" customWidth="1"/>
    <col min="2" max="10" width="7.85546875" customWidth="1"/>
    <col min="11" max="11" width="8.5703125" customWidth="1"/>
  </cols>
  <sheetData>
    <row r="1" spans="1:12" x14ac:dyDescent="0.25">
      <c r="A1" s="186" t="s">
        <v>394</v>
      </c>
    </row>
    <row r="2" spans="1:12" x14ac:dyDescent="0.25">
      <c r="A2" s="185" t="s">
        <v>410</v>
      </c>
    </row>
    <row r="3" spans="1:12" ht="15.75" thickBot="1" x14ac:dyDescent="0.3"/>
    <row r="4" spans="1:12" x14ac:dyDescent="0.25">
      <c r="A4" s="87"/>
      <c r="B4" s="393" t="s">
        <v>22</v>
      </c>
      <c r="C4" s="394"/>
      <c r="D4" s="395"/>
      <c r="E4" s="393" t="s">
        <v>23</v>
      </c>
      <c r="F4" s="394"/>
      <c r="G4" s="395"/>
      <c r="H4" s="396" t="s">
        <v>8</v>
      </c>
      <c r="I4" s="397"/>
      <c r="J4" s="398"/>
      <c r="K4" s="52"/>
    </row>
    <row r="5" spans="1:12" ht="24" x14ac:dyDescent="0.25">
      <c r="A5" s="88" t="s">
        <v>404</v>
      </c>
      <c r="B5" s="89" t="s">
        <v>2</v>
      </c>
      <c r="C5" s="90" t="s">
        <v>3</v>
      </c>
      <c r="D5" s="91" t="s">
        <v>4</v>
      </c>
      <c r="E5" s="89" t="s">
        <v>2</v>
      </c>
      <c r="F5" s="90" t="s">
        <v>3</v>
      </c>
      <c r="G5" s="91" t="s">
        <v>4</v>
      </c>
      <c r="H5" s="89" t="s">
        <v>2</v>
      </c>
      <c r="I5" s="90" t="s">
        <v>3</v>
      </c>
      <c r="J5" s="91" t="s">
        <v>4</v>
      </c>
      <c r="K5" s="92" t="s">
        <v>421</v>
      </c>
    </row>
    <row r="6" spans="1:12" x14ac:dyDescent="0.25">
      <c r="A6" s="93" t="s">
        <v>55</v>
      </c>
      <c r="B6" s="94">
        <v>2745</v>
      </c>
      <c r="C6" s="95">
        <v>2683</v>
      </c>
      <c r="D6" s="96">
        <v>0.97699999999999998</v>
      </c>
      <c r="E6" s="94">
        <v>66</v>
      </c>
      <c r="F6" s="95">
        <v>54</v>
      </c>
      <c r="G6" s="96">
        <v>0.81799999999999995</v>
      </c>
      <c r="H6" s="94">
        <v>2811</v>
      </c>
      <c r="I6" s="95">
        <v>2737</v>
      </c>
      <c r="J6" s="96">
        <v>0.97399999999999998</v>
      </c>
      <c r="K6" s="97">
        <v>0.97799999999999998</v>
      </c>
      <c r="L6" s="348"/>
    </row>
    <row r="7" spans="1:12" x14ac:dyDescent="0.25">
      <c r="A7" s="93" t="s">
        <v>56</v>
      </c>
      <c r="B7" s="94">
        <v>1853</v>
      </c>
      <c r="C7" s="95">
        <v>1780</v>
      </c>
      <c r="D7" s="96">
        <v>0.96099999999999997</v>
      </c>
      <c r="E7" s="94">
        <v>132</v>
      </c>
      <c r="F7" s="95">
        <v>112</v>
      </c>
      <c r="G7" s="96">
        <v>0.84799999999999998</v>
      </c>
      <c r="H7" s="94">
        <v>1985</v>
      </c>
      <c r="I7" s="95">
        <v>1892</v>
      </c>
      <c r="J7" s="96">
        <v>0.95299999999999996</v>
      </c>
      <c r="K7" s="97">
        <v>0.93400000000000005</v>
      </c>
      <c r="L7" s="348"/>
    </row>
    <row r="8" spans="1:12" x14ac:dyDescent="0.25">
      <c r="A8" s="93" t="s">
        <v>57</v>
      </c>
      <c r="B8" s="94">
        <v>4030</v>
      </c>
      <c r="C8" s="95">
        <v>3755</v>
      </c>
      <c r="D8" s="96">
        <v>0.93200000000000005</v>
      </c>
      <c r="E8" s="94">
        <v>532</v>
      </c>
      <c r="F8" s="95">
        <v>437</v>
      </c>
      <c r="G8" s="96">
        <v>0.82099999999999995</v>
      </c>
      <c r="H8" s="94">
        <v>4562</v>
      </c>
      <c r="I8" s="95">
        <v>4192</v>
      </c>
      <c r="J8" s="96">
        <v>0.91900000000000004</v>
      </c>
      <c r="K8" s="97">
        <v>0.89400000000000002</v>
      </c>
      <c r="L8" s="348"/>
    </row>
    <row r="9" spans="1:12" x14ac:dyDescent="0.25">
      <c r="A9" s="93" t="s">
        <v>58</v>
      </c>
      <c r="B9" s="94">
        <v>4453</v>
      </c>
      <c r="C9" s="95">
        <v>3847</v>
      </c>
      <c r="D9" s="96">
        <v>0.86399999999999999</v>
      </c>
      <c r="E9" s="94">
        <v>746</v>
      </c>
      <c r="F9" s="95">
        <v>588</v>
      </c>
      <c r="G9" s="96">
        <v>0.78800000000000003</v>
      </c>
      <c r="H9" s="94">
        <v>5199</v>
      </c>
      <c r="I9" s="95">
        <v>4435</v>
      </c>
      <c r="J9" s="96">
        <v>0.85299999999999998</v>
      </c>
      <c r="K9" s="48">
        <v>0.82499999999999996</v>
      </c>
      <c r="L9" s="348"/>
    </row>
    <row r="10" spans="1:12" x14ac:dyDescent="0.25">
      <c r="A10" s="93" t="s">
        <v>59</v>
      </c>
      <c r="B10" s="94">
        <v>385</v>
      </c>
      <c r="C10" s="95">
        <v>311</v>
      </c>
      <c r="D10" s="96">
        <v>0.80800000000000005</v>
      </c>
      <c r="E10" s="94">
        <v>134</v>
      </c>
      <c r="F10" s="95">
        <v>88</v>
      </c>
      <c r="G10" s="96">
        <v>0.65700000000000003</v>
      </c>
      <c r="H10" s="94">
        <v>519</v>
      </c>
      <c r="I10" s="95">
        <v>399</v>
      </c>
      <c r="J10" s="96">
        <v>0.76900000000000002</v>
      </c>
      <c r="K10" s="97">
        <v>0.76</v>
      </c>
      <c r="L10" s="348"/>
    </row>
    <row r="11" spans="1:12" ht="15.75" thickBot="1" x14ac:dyDescent="0.3">
      <c r="A11" s="41" t="s">
        <v>27</v>
      </c>
      <c r="B11" s="98">
        <v>13466</v>
      </c>
      <c r="C11" s="99">
        <v>12376</v>
      </c>
      <c r="D11" s="100">
        <v>0.91900000000000004</v>
      </c>
      <c r="E11" s="98">
        <v>1610</v>
      </c>
      <c r="F11" s="99">
        <v>1279</v>
      </c>
      <c r="G11" s="100">
        <v>0.79400000000000004</v>
      </c>
      <c r="H11" s="98">
        <v>15076</v>
      </c>
      <c r="I11" s="99">
        <v>13655</v>
      </c>
      <c r="J11" s="100">
        <v>0.90600000000000003</v>
      </c>
      <c r="K11" s="97">
        <v>0.89100000000000001</v>
      </c>
    </row>
    <row r="12" spans="1:12" ht="25.5" x14ac:dyDescent="0.25">
      <c r="A12" s="45" t="s">
        <v>60</v>
      </c>
      <c r="B12" s="46"/>
      <c r="C12" s="46"/>
      <c r="D12" s="47">
        <f>D6-D9</f>
        <v>0.11299999999999999</v>
      </c>
      <c r="E12" s="47"/>
      <c r="F12" s="47"/>
      <c r="G12" s="47">
        <f>G6-G9</f>
        <v>2.9999999999999916E-2</v>
      </c>
      <c r="H12" s="47"/>
      <c r="I12" s="47"/>
      <c r="J12" s="47">
        <f>J6-J9</f>
        <v>0.121</v>
      </c>
      <c r="K12" s="51">
        <f>K6-K9</f>
        <v>0.15300000000000002</v>
      </c>
    </row>
    <row r="13" spans="1:12" ht="28.5" customHeight="1" x14ac:dyDescent="0.25">
      <c r="A13" s="101" t="s">
        <v>61</v>
      </c>
      <c r="B13" s="50">
        <f>(B6+B7)/B11</f>
        <v>0.34145254715579981</v>
      </c>
      <c r="C13" s="50">
        <f>(C6+C7)/C11</f>
        <v>0.36061732385261797</v>
      </c>
      <c r="D13" s="51"/>
      <c r="E13" s="50">
        <f>(E6+E7)/E11</f>
        <v>0.12298136645962733</v>
      </c>
      <c r="F13" s="50">
        <f>(F6+F7)/F11</f>
        <v>0.12978889757623144</v>
      </c>
      <c r="G13" s="51"/>
      <c r="H13" s="50">
        <f>(H6+H7)/H11</f>
        <v>0.31812151764393737</v>
      </c>
      <c r="I13" s="50">
        <f>(I6+I7)/I11</f>
        <v>0.33899670450384473</v>
      </c>
      <c r="J13" s="51"/>
      <c r="K13" s="102"/>
    </row>
    <row r="14" spans="1:12" x14ac:dyDescent="0.25">
      <c r="A14" s="185" t="s">
        <v>402</v>
      </c>
    </row>
  </sheetData>
  <mergeCells count="3">
    <mergeCell ref="E4:G4"/>
    <mergeCell ref="B4:D4"/>
    <mergeCell ref="H4:J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14"/>
  <sheetViews>
    <sheetView showGridLines="0" workbookViewId="0">
      <selection activeCell="A13" sqref="A13"/>
    </sheetView>
  </sheetViews>
  <sheetFormatPr baseColWidth="10" defaultRowHeight="15" x14ac:dyDescent="0.25"/>
  <cols>
    <col min="1" max="1" width="7.7109375" style="225" customWidth="1"/>
    <col min="2" max="2" width="14.85546875" style="225" customWidth="1"/>
    <col min="3" max="3" width="8.28515625" style="225" customWidth="1"/>
    <col min="4" max="4" width="6.85546875" style="225" bestFit="1" customWidth="1"/>
    <col min="5" max="5" width="7" style="225" bestFit="1" customWidth="1"/>
    <col min="6" max="16384" width="11.42578125" style="225"/>
  </cols>
  <sheetData>
    <row r="1" spans="1:5" x14ac:dyDescent="0.25">
      <c r="A1" s="186" t="s">
        <v>775</v>
      </c>
    </row>
    <row r="2" spans="1:5" ht="15.75" thickBot="1" x14ac:dyDescent="0.3">
      <c r="A2" s="185"/>
    </row>
    <row r="3" spans="1:5" x14ac:dyDescent="0.25">
      <c r="A3" s="106"/>
      <c r="B3" s="107"/>
      <c r="C3" s="77" t="s">
        <v>22</v>
      </c>
      <c r="D3" s="78"/>
      <c r="E3" s="29"/>
    </row>
    <row r="4" spans="1:5" ht="24" x14ac:dyDescent="0.25">
      <c r="A4" s="108"/>
      <c r="B4" s="109"/>
      <c r="C4" s="89" t="s">
        <v>2</v>
      </c>
      <c r="D4" s="90" t="s">
        <v>3</v>
      </c>
      <c r="E4" s="91" t="s">
        <v>4</v>
      </c>
    </row>
    <row r="5" spans="1:5" x14ac:dyDescent="0.25">
      <c r="A5" s="110" t="s">
        <v>67</v>
      </c>
      <c r="B5" s="111"/>
      <c r="C5" s="112">
        <v>2760</v>
      </c>
      <c r="D5" s="113">
        <v>2640</v>
      </c>
      <c r="E5" s="114">
        <v>0.95699999999999996</v>
      </c>
    </row>
    <row r="6" spans="1:5" x14ac:dyDescent="0.25">
      <c r="A6" s="403" t="s">
        <v>68</v>
      </c>
      <c r="B6" s="115" t="s">
        <v>777</v>
      </c>
      <c r="C6" s="344">
        <v>583</v>
      </c>
      <c r="D6" s="345">
        <v>503</v>
      </c>
      <c r="E6" s="346">
        <v>0.86299999999999999</v>
      </c>
    </row>
    <row r="7" spans="1:5" x14ac:dyDescent="0.25">
      <c r="A7" s="404"/>
      <c r="B7" s="115" t="s">
        <v>778</v>
      </c>
      <c r="C7" s="344">
        <v>376</v>
      </c>
      <c r="D7" s="345">
        <v>320</v>
      </c>
      <c r="E7" s="346">
        <v>0.85099999999999998</v>
      </c>
    </row>
    <row r="8" spans="1:5" x14ac:dyDescent="0.25">
      <c r="A8" s="404"/>
      <c r="B8" s="328" t="s">
        <v>779</v>
      </c>
      <c r="C8" s="329">
        <v>959</v>
      </c>
      <c r="D8" s="330">
        <v>823</v>
      </c>
      <c r="E8" s="331">
        <v>0.85799999999999998</v>
      </c>
    </row>
    <row r="9" spans="1:5" x14ac:dyDescent="0.25">
      <c r="A9" s="405"/>
      <c r="B9" s="115" t="s">
        <v>776</v>
      </c>
      <c r="C9" s="39">
        <v>9707</v>
      </c>
      <c r="D9" s="7">
        <v>8885</v>
      </c>
      <c r="E9" s="40">
        <v>0.91500000000000004</v>
      </c>
    </row>
    <row r="10" spans="1:5" x14ac:dyDescent="0.25">
      <c r="A10" s="399" t="s">
        <v>69</v>
      </c>
      <c r="B10" s="400"/>
      <c r="C10" s="112">
        <f>SUM(C8:C9)</f>
        <v>10666</v>
      </c>
      <c r="D10" s="113">
        <f>SUM(D8:D9)</f>
        <v>9708</v>
      </c>
      <c r="E10" s="114">
        <f>D10/C10</f>
        <v>0.91018188636789799</v>
      </c>
    </row>
    <row r="11" spans="1:5" x14ac:dyDescent="0.25">
      <c r="A11" s="401" t="s">
        <v>70</v>
      </c>
      <c r="B11" s="402"/>
      <c r="C11" s="332">
        <v>13426</v>
      </c>
      <c r="D11" s="333">
        <v>12348</v>
      </c>
      <c r="E11" s="334">
        <v>0.92</v>
      </c>
    </row>
    <row r="12" spans="1:5" x14ac:dyDescent="0.25">
      <c r="A12" s="185" t="s">
        <v>855</v>
      </c>
    </row>
    <row r="14" spans="1:5" x14ac:dyDescent="0.25">
      <c r="D14" s="348"/>
    </row>
  </sheetData>
  <mergeCells count="3">
    <mergeCell ref="A10:B10"/>
    <mergeCell ref="A11:B11"/>
    <mergeCell ref="A6:A9"/>
  </mergeCells>
  <pageMargins left="0.7" right="0.7" top="0.75" bottom="0.75" header="0.3" footer="0.3"/>
  <pageSetup paperSize="9" orientation="portrait" r:id="rId1"/>
  <ignoredErrors>
    <ignoredError sqref="C10:D1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12"/>
  <sheetViews>
    <sheetView showGridLines="0" workbookViewId="0">
      <selection activeCell="A3" sqref="A3:F11"/>
    </sheetView>
  </sheetViews>
  <sheetFormatPr baseColWidth="10" defaultRowHeight="15" x14ac:dyDescent="0.25"/>
  <cols>
    <col min="1" max="1" width="13.28515625" customWidth="1"/>
    <col min="2" max="2" width="19.42578125" customWidth="1"/>
    <col min="3" max="3" width="20.710937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9" x14ac:dyDescent="0.25">
      <c r="A1" s="186" t="s">
        <v>400</v>
      </c>
    </row>
    <row r="3" spans="1:9" x14ac:dyDescent="0.25">
      <c r="A3" s="54"/>
      <c r="B3" s="54"/>
      <c r="C3" s="54"/>
      <c r="D3" s="406" t="s">
        <v>820</v>
      </c>
      <c r="E3" s="406"/>
      <c r="F3" s="406"/>
    </row>
    <row r="4" spans="1:9" ht="24" x14ac:dyDescent="0.25">
      <c r="A4" s="55"/>
      <c r="B4" s="55"/>
      <c r="C4" s="55"/>
      <c r="D4" s="56" t="s">
        <v>22</v>
      </c>
      <c r="E4" s="56" t="s">
        <v>23</v>
      </c>
      <c r="F4" s="56" t="s">
        <v>21</v>
      </c>
    </row>
    <row r="5" spans="1:9" x14ac:dyDescent="0.25">
      <c r="A5" s="57" t="s">
        <v>35</v>
      </c>
      <c r="B5" s="58" t="s">
        <v>36</v>
      </c>
      <c r="C5" s="59" t="s">
        <v>37</v>
      </c>
      <c r="D5" s="60">
        <v>13426</v>
      </c>
      <c r="E5" s="60">
        <v>220</v>
      </c>
      <c r="F5" s="60">
        <v>13646</v>
      </c>
    </row>
    <row r="6" spans="1:9" ht="24.75" x14ac:dyDescent="0.25">
      <c r="A6" s="57"/>
      <c r="B6" s="58"/>
      <c r="C6" s="231" t="s">
        <v>420</v>
      </c>
      <c r="D6" s="60">
        <v>13</v>
      </c>
      <c r="E6" s="60">
        <v>702</v>
      </c>
      <c r="F6" s="60">
        <v>715</v>
      </c>
    </row>
    <row r="7" spans="1:9" x14ac:dyDescent="0.25">
      <c r="A7" s="57"/>
      <c r="B7" s="58"/>
      <c r="C7" s="61" t="s">
        <v>39</v>
      </c>
      <c r="D7" s="62">
        <v>13439</v>
      </c>
      <c r="E7" s="62">
        <v>922</v>
      </c>
      <c r="F7" s="62">
        <v>14361</v>
      </c>
    </row>
    <row r="8" spans="1:9" x14ac:dyDescent="0.25">
      <c r="A8" s="57"/>
      <c r="B8" s="58" t="s">
        <v>411</v>
      </c>
      <c r="C8" s="59"/>
      <c r="D8" s="60" t="s">
        <v>38</v>
      </c>
      <c r="E8" s="60">
        <v>372</v>
      </c>
      <c r="F8" s="60">
        <v>372</v>
      </c>
    </row>
    <row r="9" spans="1:9" x14ac:dyDescent="0.25">
      <c r="A9" s="63"/>
      <c r="B9" s="64"/>
      <c r="C9" s="63"/>
      <c r="D9" s="65">
        <v>13439</v>
      </c>
      <c r="E9" s="65">
        <v>1294</v>
      </c>
      <c r="F9" s="65">
        <v>14733</v>
      </c>
    </row>
    <row r="10" spans="1:9" x14ac:dyDescent="0.25">
      <c r="A10" s="66" t="s">
        <v>40</v>
      </c>
      <c r="B10" s="59"/>
      <c r="C10" s="59"/>
      <c r="D10" s="60">
        <v>27</v>
      </c>
      <c r="E10" s="60">
        <v>316</v>
      </c>
      <c r="F10" s="60">
        <v>343</v>
      </c>
    </row>
    <row r="11" spans="1:9" ht="15.75" thickBot="1" x14ac:dyDescent="0.3">
      <c r="A11" s="67" t="s">
        <v>41</v>
      </c>
      <c r="B11" s="67"/>
      <c r="C11" s="67"/>
      <c r="D11" s="68">
        <v>13466</v>
      </c>
      <c r="E11" s="68">
        <v>1610</v>
      </c>
      <c r="F11" s="68">
        <v>15076</v>
      </c>
      <c r="H11" s="225"/>
      <c r="I11" s="225"/>
    </row>
    <row r="12" spans="1:9" x14ac:dyDescent="0.25">
      <c r="A12" s="185" t="s">
        <v>401</v>
      </c>
      <c r="E12" s="195"/>
    </row>
  </sheetData>
  <mergeCells count="1">
    <mergeCell ref="D3:F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14"/>
  <sheetViews>
    <sheetView showGridLines="0" zoomScale="115" zoomScaleNormal="115" workbookViewId="0">
      <selection activeCell="A3" sqref="A3:F11"/>
    </sheetView>
  </sheetViews>
  <sheetFormatPr baseColWidth="10" defaultRowHeight="15" x14ac:dyDescent="0.25"/>
  <cols>
    <col min="1" max="1" width="13.28515625" style="70" customWidth="1"/>
    <col min="2" max="2" width="31.140625" style="70" customWidth="1"/>
    <col min="3" max="3" width="19.42578125" style="70" bestFit="1" customWidth="1"/>
    <col min="4" max="4" width="11" style="71" customWidth="1"/>
    <col min="5" max="5" width="11" customWidth="1"/>
    <col min="6" max="6" width="13.28515625" customWidth="1"/>
    <col min="8" max="8" width="19.42578125" bestFit="1" customWidth="1"/>
  </cols>
  <sheetData>
    <row r="1" spans="1:6" x14ac:dyDescent="0.25">
      <c r="A1" s="186" t="s">
        <v>399</v>
      </c>
    </row>
    <row r="3" spans="1:6" ht="15" customHeight="1" x14ac:dyDescent="0.25">
      <c r="A3" s="54"/>
      <c r="B3" s="54"/>
      <c r="C3" s="54"/>
      <c r="D3" s="407" t="s">
        <v>820</v>
      </c>
      <c r="E3" s="407"/>
    </row>
    <row r="4" spans="1:6" x14ac:dyDescent="0.25">
      <c r="A4" s="55"/>
      <c r="B4" s="55"/>
      <c r="C4" s="55"/>
      <c r="D4" s="56" t="s">
        <v>383</v>
      </c>
      <c r="E4" s="56" t="s">
        <v>381</v>
      </c>
    </row>
    <row r="5" spans="1:6" x14ac:dyDescent="0.25">
      <c r="A5" s="57" t="s">
        <v>35</v>
      </c>
      <c r="B5" s="58" t="s">
        <v>36</v>
      </c>
      <c r="C5" s="59" t="s">
        <v>37</v>
      </c>
      <c r="D5" s="60">
        <v>13646</v>
      </c>
      <c r="E5" s="73">
        <f>D5/$D$11</f>
        <v>0.90514725391350492</v>
      </c>
      <c r="F5" s="69" t="s">
        <v>42</v>
      </c>
    </row>
    <row r="6" spans="1:6" ht="24.75" x14ac:dyDescent="0.25">
      <c r="A6" s="57"/>
      <c r="B6" s="58"/>
      <c r="C6" s="231" t="s">
        <v>420</v>
      </c>
      <c r="D6" s="60">
        <v>715</v>
      </c>
      <c r="E6" s="73">
        <f t="shared" ref="E6:E11" si="0">D6/$D$11</f>
        <v>4.7426373043247545E-2</v>
      </c>
      <c r="F6" s="69" t="s">
        <v>418</v>
      </c>
    </row>
    <row r="7" spans="1:6" x14ac:dyDescent="0.25">
      <c r="A7" s="57"/>
      <c r="B7" s="58"/>
      <c r="C7" s="61" t="s">
        <v>39</v>
      </c>
      <c r="D7" s="62">
        <v>14361</v>
      </c>
      <c r="E7" s="74">
        <f t="shared" si="0"/>
        <v>0.95257362695675241</v>
      </c>
      <c r="F7" s="69"/>
    </row>
    <row r="8" spans="1:6" x14ac:dyDescent="0.25">
      <c r="A8" s="57"/>
      <c r="B8" s="58" t="s">
        <v>411</v>
      </c>
      <c r="C8" s="59"/>
      <c r="D8" s="60">
        <v>372</v>
      </c>
      <c r="E8" s="73">
        <f t="shared" si="0"/>
        <v>2.4674980100822499E-2</v>
      </c>
      <c r="F8" s="69" t="s">
        <v>407</v>
      </c>
    </row>
    <row r="9" spans="1:6" x14ac:dyDescent="0.25">
      <c r="A9" s="63"/>
      <c r="B9" s="64"/>
      <c r="C9" s="63"/>
      <c r="D9" s="65">
        <v>14733</v>
      </c>
      <c r="E9" s="75">
        <f t="shared" si="0"/>
        <v>0.97724860705757499</v>
      </c>
      <c r="F9" s="69"/>
    </row>
    <row r="10" spans="1:6" x14ac:dyDescent="0.25">
      <c r="A10" s="66" t="s">
        <v>40</v>
      </c>
      <c r="B10" s="59"/>
      <c r="C10" s="59"/>
      <c r="D10" s="60">
        <v>343</v>
      </c>
      <c r="E10" s="73">
        <f t="shared" si="0"/>
        <v>2.2751392942425046E-2</v>
      </c>
      <c r="F10" s="69" t="s">
        <v>419</v>
      </c>
    </row>
    <row r="11" spans="1:6" ht="15.75" thickBot="1" x14ac:dyDescent="0.3">
      <c r="A11" s="67" t="s">
        <v>41</v>
      </c>
      <c r="B11" s="67"/>
      <c r="C11" s="67"/>
      <c r="D11" s="68">
        <v>15076</v>
      </c>
      <c r="E11" s="76">
        <f t="shared" si="0"/>
        <v>1</v>
      </c>
      <c r="F11" s="69"/>
    </row>
    <row r="12" spans="1:6" x14ac:dyDescent="0.25">
      <c r="A12" s="185" t="s">
        <v>401</v>
      </c>
    </row>
    <row r="13" spans="1:6" x14ac:dyDescent="0.25">
      <c r="A13"/>
      <c r="B13"/>
      <c r="C13"/>
      <c r="D13"/>
    </row>
    <row r="14" spans="1:6" x14ac:dyDescent="0.25">
      <c r="A14"/>
      <c r="B14"/>
      <c r="C14"/>
      <c r="D14"/>
    </row>
  </sheetData>
  <mergeCells count="1">
    <mergeCell ref="D3:E3"/>
  </mergeCells>
  <pageMargins left="0.25" right="0.25" top="0.75" bottom="0.75" header="0.3" footer="0.3"/>
  <pageSetup paperSize="9" scale="8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12"/>
  <sheetViews>
    <sheetView showGridLines="0" workbookViewId="0">
      <selection activeCell="A3" sqref="A3:F11"/>
    </sheetView>
  </sheetViews>
  <sheetFormatPr baseColWidth="10" defaultRowHeight="15" x14ac:dyDescent="0.25"/>
  <cols>
    <col min="1" max="1" width="13.28515625" customWidth="1"/>
    <col min="2" max="2" width="18.42578125" bestFit="1" customWidth="1"/>
    <col min="3" max="3" width="19.4257812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186" t="s">
        <v>398</v>
      </c>
    </row>
    <row r="3" spans="1:6" x14ac:dyDescent="0.25">
      <c r="A3" s="54"/>
      <c r="B3" s="54"/>
      <c r="C3" s="54"/>
      <c r="D3" s="406" t="s">
        <v>819</v>
      </c>
      <c r="E3" s="406"/>
      <c r="F3" s="406"/>
    </row>
    <row r="4" spans="1:6" ht="24" x14ac:dyDescent="0.25">
      <c r="A4" s="72"/>
      <c r="B4" s="72"/>
      <c r="C4" s="72"/>
      <c r="D4" s="56" t="s">
        <v>22</v>
      </c>
      <c r="E4" s="56" t="s">
        <v>23</v>
      </c>
      <c r="F4" s="56" t="s">
        <v>41</v>
      </c>
    </row>
    <row r="5" spans="1:6" x14ac:dyDescent="0.25">
      <c r="A5" s="57" t="s">
        <v>35</v>
      </c>
      <c r="B5" s="58" t="s">
        <v>36</v>
      </c>
      <c r="C5" s="59" t="s">
        <v>37</v>
      </c>
      <c r="D5" s="73">
        <v>0.9916537410443903</v>
      </c>
      <c r="E5" s="73">
        <v>0.83333333333333337</v>
      </c>
      <c r="F5" s="73">
        <v>0.98862566108816918</v>
      </c>
    </row>
    <row r="6" spans="1:6" ht="24.75" x14ac:dyDescent="0.25">
      <c r="A6" s="57"/>
      <c r="B6" s="58"/>
      <c r="C6" s="231" t="s">
        <v>420</v>
      </c>
      <c r="D6" s="73" t="s">
        <v>408</v>
      </c>
      <c r="E6" s="73">
        <v>0.95640326975476841</v>
      </c>
      <c r="F6" s="73">
        <v>0.95333333333333337</v>
      </c>
    </row>
    <row r="7" spans="1:6" x14ac:dyDescent="0.25">
      <c r="A7" s="57"/>
      <c r="B7" s="58"/>
      <c r="C7" s="61" t="s">
        <v>39</v>
      </c>
      <c r="D7" s="74">
        <v>0.9914422722242715</v>
      </c>
      <c r="E7" s="74">
        <v>0.9238476953907816</v>
      </c>
      <c r="F7" s="74">
        <v>0.98680684394970108</v>
      </c>
    </row>
    <row r="8" spans="1:6" x14ac:dyDescent="0.25">
      <c r="A8" s="57"/>
      <c r="B8" s="58" t="s">
        <v>411</v>
      </c>
      <c r="C8" s="59"/>
      <c r="D8" s="73"/>
      <c r="E8" s="73">
        <v>0.98153034300791553</v>
      </c>
      <c r="F8" s="73">
        <v>0.98153034300791553</v>
      </c>
    </row>
    <row r="9" spans="1:6" x14ac:dyDescent="0.25">
      <c r="A9" s="63"/>
      <c r="B9" s="64"/>
      <c r="C9" s="63"/>
      <c r="D9" s="75">
        <v>0.9914422722242715</v>
      </c>
      <c r="E9" s="75">
        <v>0.93972403776325342</v>
      </c>
      <c r="F9" s="75">
        <v>0.98667291722475226</v>
      </c>
    </row>
    <row r="10" spans="1:6" x14ac:dyDescent="0.25">
      <c r="A10" s="66" t="s">
        <v>40</v>
      </c>
      <c r="B10" s="59"/>
      <c r="C10" s="59"/>
      <c r="D10" s="73">
        <v>0.79411764705882348</v>
      </c>
      <c r="E10" s="73">
        <v>0.73831775700934577</v>
      </c>
      <c r="F10" s="73">
        <v>0.74242424242424243</v>
      </c>
    </row>
    <row r="11" spans="1:6" ht="15.75" thickBot="1" x14ac:dyDescent="0.3">
      <c r="A11" s="67" t="s">
        <v>41</v>
      </c>
      <c r="B11" s="67"/>
      <c r="C11" s="67"/>
      <c r="D11" s="76">
        <v>0.99094856133637499</v>
      </c>
      <c r="E11" s="76">
        <v>0.89196675900277012</v>
      </c>
      <c r="F11" s="76">
        <v>0.97934260101338189</v>
      </c>
    </row>
    <row r="12" spans="1:6" x14ac:dyDescent="0.25">
      <c r="A12" s="185" t="s">
        <v>409</v>
      </c>
    </row>
  </sheetData>
  <mergeCells count="1">
    <mergeCell ref="D3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G12"/>
  <sheetViews>
    <sheetView showGridLines="0" workbookViewId="0">
      <selection activeCell="A3" sqref="A3:F11"/>
    </sheetView>
  </sheetViews>
  <sheetFormatPr baseColWidth="10" defaultRowHeight="15" x14ac:dyDescent="0.25"/>
  <cols>
    <col min="1" max="1" width="13.28515625" customWidth="1"/>
    <col min="2" max="2" width="18.85546875" customWidth="1"/>
    <col min="3" max="3" width="20.7109375" bestFit="1" customWidth="1"/>
    <col min="4" max="4" width="10.28515625" customWidth="1"/>
    <col min="5" max="5" width="12.85546875" customWidth="1"/>
    <col min="6" max="6" width="13.28515625" customWidth="1"/>
  </cols>
  <sheetData>
    <row r="1" spans="1:7" x14ac:dyDescent="0.25">
      <c r="A1" s="186" t="s">
        <v>397</v>
      </c>
    </row>
    <row r="3" spans="1:7" x14ac:dyDescent="0.25">
      <c r="A3" s="54"/>
      <c r="B3" s="54"/>
      <c r="C3" s="54"/>
      <c r="D3" s="406" t="s">
        <v>4</v>
      </c>
      <c r="E3" s="406"/>
      <c r="F3" s="406"/>
    </row>
    <row r="4" spans="1:7" ht="24" x14ac:dyDescent="0.25">
      <c r="A4" s="72"/>
      <c r="B4" s="72"/>
      <c r="C4" s="72"/>
      <c r="D4" s="56" t="s">
        <v>22</v>
      </c>
      <c r="E4" s="56" t="s">
        <v>23</v>
      </c>
      <c r="F4" s="56" t="s">
        <v>41</v>
      </c>
    </row>
    <row r="5" spans="1:7" x14ac:dyDescent="0.25">
      <c r="A5" s="57" t="s">
        <v>35</v>
      </c>
      <c r="B5" s="58" t="s">
        <v>36</v>
      </c>
      <c r="C5" s="59" t="s">
        <v>37</v>
      </c>
      <c r="D5" s="73">
        <v>0.91970802919708028</v>
      </c>
      <c r="E5" s="73">
        <v>0.79545454545454541</v>
      </c>
      <c r="F5" s="73">
        <v>0.91770482192583902</v>
      </c>
      <c r="G5" s="348"/>
    </row>
    <row r="6" spans="1:7" ht="24.75" x14ac:dyDescent="0.25">
      <c r="A6" s="57"/>
      <c r="B6" s="58"/>
      <c r="C6" s="231" t="s">
        <v>420</v>
      </c>
      <c r="D6" s="73" t="s">
        <v>408</v>
      </c>
      <c r="E6" s="73">
        <v>0.89173789173789175</v>
      </c>
      <c r="F6" s="73">
        <v>0.8895104895104895</v>
      </c>
      <c r="G6" s="348"/>
    </row>
    <row r="7" spans="1:7" x14ac:dyDescent="0.25">
      <c r="A7" s="57"/>
      <c r="B7" s="58"/>
      <c r="C7" s="61" t="s">
        <v>39</v>
      </c>
      <c r="D7" s="74">
        <v>0.91956246744549441</v>
      </c>
      <c r="E7" s="74">
        <v>0.86876355748373102</v>
      </c>
      <c r="F7" s="74">
        <v>0.9163010932386324</v>
      </c>
      <c r="G7" s="348"/>
    </row>
    <row r="8" spans="1:7" x14ac:dyDescent="0.25">
      <c r="A8" s="57"/>
      <c r="B8" s="58" t="s">
        <v>411</v>
      </c>
      <c r="C8" s="59"/>
      <c r="D8" s="73"/>
      <c r="E8" s="73">
        <v>0.90591397849462363</v>
      </c>
      <c r="F8" s="73">
        <v>0.90591397849462363</v>
      </c>
      <c r="G8" s="348"/>
    </row>
    <row r="9" spans="1:7" x14ac:dyDescent="0.25">
      <c r="A9" s="63"/>
      <c r="B9" s="64"/>
      <c r="C9" s="63"/>
      <c r="D9" s="75">
        <v>0.91956246744549441</v>
      </c>
      <c r="E9" s="75">
        <v>0.87944358578052551</v>
      </c>
      <c r="F9" s="75">
        <v>0.91603882440779205</v>
      </c>
      <c r="G9" s="348"/>
    </row>
    <row r="10" spans="1:7" x14ac:dyDescent="0.25">
      <c r="A10" s="66" t="s">
        <v>40</v>
      </c>
      <c r="B10" s="59"/>
      <c r="C10" s="59"/>
      <c r="D10" s="73">
        <v>0.66666666666666663</v>
      </c>
      <c r="E10" s="73">
        <v>0.44620253164556961</v>
      </c>
      <c r="F10" s="73">
        <v>0.46355685131195334</v>
      </c>
      <c r="G10" s="348"/>
    </row>
    <row r="11" spans="1:7" ht="15.75" thickBot="1" x14ac:dyDescent="0.3">
      <c r="A11" s="67" t="s">
        <v>41</v>
      </c>
      <c r="B11" s="67"/>
      <c r="C11" s="67"/>
      <c r="D11" s="76">
        <v>0.91905539878211795</v>
      </c>
      <c r="E11" s="76">
        <v>0.7944099378881988</v>
      </c>
      <c r="F11" s="76">
        <v>0.90574422923852482</v>
      </c>
      <c r="G11" s="348"/>
    </row>
    <row r="12" spans="1:7" x14ac:dyDescent="0.25">
      <c r="A12" s="185" t="s">
        <v>409</v>
      </c>
    </row>
  </sheetData>
  <mergeCells count="1">
    <mergeCell ref="D3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N23"/>
  <sheetViews>
    <sheetView showGridLines="0" zoomScaleNormal="100" workbookViewId="0">
      <selection activeCell="A11" sqref="A11"/>
    </sheetView>
  </sheetViews>
  <sheetFormatPr baseColWidth="10" defaultRowHeight="15" x14ac:dyDescent="0.25"/>
  <cols>
    <col min="1" max="1" width="13.140625" style="32" customWidth="1"/>
    <col min="2" max="2" width="10.5703125" style="32" customWidth="1"/>
    <col min="3" max="3" width="13" style="32" bestFit="1" customWidth="1"/>
    <col min="4" max="5" width="13" style="32" customWidth="1"/>
    <col min="6" max="6" width="11" style="32" customWidth="1"/>
    <col min="7" max="8" width="12.140625" style="32" customWidth="1"/>
    <col min="9" max="9" width="10.5703125" style="32" bestFit="1" customWidth="1"/>
    <col min="10" max="16384" width="11.42578125" style="32"/>
  </cols>
  <sheetData>
    <row r="1" spans="1:14" x14ac:dyDescent="0.25">
      <c r="A1" s="186" t="s">
        <v>395</v>
      </c>
    </row>
    <row r="2" spans="1:14" s="31" customFormat="1" ht="13.5" thickBot="1" x14ac:dyDescent="0.25"/>
    <row r="3" spans="1:14" s="31" customFormat="1" ht="12.75" x14ac:dyDescent="0.2">
      <c r="A3" s="28"/>
      <c r="B3" s="408" t="s">
        <v>2</v>
      </c>
      <c r="C3" s="409"/>
      <c r="D3" s="409"/>
      <c r="E3" s="409"/>
      <c r="F3" s="410"/>
      <c r="G3" s="315"/>
      <c r="H3" s="315"/>
    </row>
    <row r="4" spans="1:14" s="31" customFormat="1" ht="38.25" x14ac:dyDescent="0.25">
      <c r="A4" s="33" t="s">
        <v>43</v>
      </c>
      <c r="B4" s="191" t="s">
        <v>22</v>
      </c>
      <c r="C4" s="191" t="s">
        <v>414</v>
      </c>
      <c r="D4" s="191" t="s">
        <v>413</v>
      </c>
      <c r="E4" s="191" t="s">
        <v>526</v>
      </c>
      <c r="F4" s="192" t="s">
        <v>8</v>
      </c>
      <c r="G4" s="37" t="s">
        <v>527</v>
      </c>
      <c r="H4" s="316" t="s">
        <v>528</v>
      </c>
      <c r="I4" s="316" t="s">
        <v>529</v>
      </c>
      <c r="J4" s="316" t="s">
        <v>530</v>
      </c>
      <c r="K4"/>
      <c r="L4" s="225"/>
      <c r="M4" s="225"/>
      <c r="N4" s="225"/>
    </row>
    <row r="5" spans="1:14" s="31" customFormat="1" x14ac:dyDescent="0.25">
      <c r="A5" s="38" t="s">
        <v>44</v>
      </c>
      <c r="B5" s="39">
        <v>3170</v>
      </c>
      <c r="C5" s="39">
        <v>335</v>
      </c>
      <c r="D5" s="39">
        <v>100</v>
      </c>
      <c r="E5" s="39">
        <v>435</v>
      </c>
      <c r="F5" s="189">
        <v>3605</v>
      </c>
      <c r="G5" s="11">
        <f>C5/$F5</f>
        <v>9.2926490984743412E-2</v>
      </c>
      <c r="H5" s="12">
        <f t="shared" ref="H5:I9" si="0">D5/$F5</f>
        <v>2.7739251040221916E-2</v>
      </c>
      <c r="I5" s="12">
        <f t="shared" si="0"/>
        <v>0.12066574202496533</v>
      </c>
      <c r="J5" s="12">
        <v>0.11050626020685901</v>
      </c>
      <c r="K5"/>
      <c r="L5" s="225"/>
      <c r="M5" s="225"/>
      <c r="N5" s="225"/>
    </row>
    <row r="6" spans="1:14" s="31" customFormat="1" x14ac:dyDescent="0.25">
      <c r="A6" s="38" t="s">
        <v>45</v>
      </c>
      <c r="B6" s="39">
        <v>1380</v>
      </c>
      <c r="C6" s="39">
        <v>137</v>
      </c>
      <c r="D6" s="39">
        <v>86</v>
      </c>
      <c r="E6" s="39">
        <v>223</v>
      </c>
      <c r="F6" s="189">
        <v>1603</v>
      </c>
      <c r="G6" s="11">
        <f t="shared" ref="G6:G9" si="1">C6/$F6</f>
        <v>8.5464753587024322E-2</v>
      </c>
      <c r="H6" s="12">
        <f t="shared" si="0"/>
        <v>5.3649407361197755E-2</v>
      </c>
      <c r="I6" s="12">
        <f t="shared" si="0"/>
        <v>0.13911416094822207</v>
      </c>
      <c r="J6" s="12">
        <v>0.14829659318637275</v>
      </c>
      <c r="K6"/>
      <c r="L6" s="225"/>
      <c r="M6" s="225"/>
      <c r="N6" s="225"/>
    </row>
    <row r="7" spans="1:14" s="31" customFormat="1" x14ac:dyDescent="0.25">
      <c r="A7" s="38" t="s">
        <v>46</v>
      </c>
      <c r="B7" s="39">
        <v>2504</v>
      </c>
      <c r="C7" s="39">
        <v>187</v>
      </c>
      <c r="D7" s="39">
        <v>87</v>
      </c>
      <c r="E7" s="39">
        <v>274</v>
      </c>
      <c r="F7" s="189">
        <v>2778</v>
      </c>
      <c r="G7" s="11">
        <f t="shared" si="1"/>
        <v>6.7314614830813538E-2</v>
      </c>
      <c r="H7" s="12">
        <f t="shared" si="0"/>
        <v>3.1317494600431962E-2</v>
      </c>
      <c r="I7" s="12">
        <f t="shared" si="0"/>
        <v>9.8632109431245507E-2</v>
      </c>
      <c r="J7" s="12">
        <v>0.11395511921458626</v>
      </c>
      <c r="K7"/>
      <c r="L7" s="225"/>
      <c r="M7" s="225"/>
      <c r="N7" s="225"/>
    </row>
    <row r="8" spans="1:14" s="31" customFormat="1" x14ac:dyDescent="0.25">
      <c r="A8" s="38" t="s">
        <v>47</v>
      </c>
      <c r="B8" s="39">
        <v>6412</v>
      </c>
      <c r="C8" s="39">
        <v>557</v>
      </c>
      <c r="D8" s="39">
        <v>121</v>
      </c>
      <c r="E8" s="39">
        <v>678</v>
      </c>
      <c r="F8" s="189">
        <v>7090</v>
      </c>
      <c r="G8" s="11">
        <f t="shared" si="1"/>
        <v>7.8561354019746121E-2</v>
      </c>
      <c r="H8" s="12">
        <f t="shared" si="0"/>
        <v>1.7066290550070522E-2</v>
      </c>
      <c r="I8" s="12">
        <f t="shared" si="0"/>
        <v>9.562764456981665E-2</v>
      </c>
      <c r="J8" s="12">
        <v>9.227739485159657E-2</v>
      </c>
      <c r="K8"/>
      <c r="L8"/>
      <c r="M8"/>
      <c r="N8"/>
    </row>
    <row r="9" spans="1:14" s="31" customFormat="1" ht="15.75" thickBot="1" x14ac:dyDescent="0.3">
      <c r="A9" s="41" t="s">
        <v>17</v>
      </c>
      <c r="B9" s="42">
        <v>13466</v>
      </c>
      <c r="C9" s="42">
        <v>1216</v>
      </c>
      <c r="D9" s="42">
        <v>394</v>
      </c>
      <c r="E9" s="42">
        <v>1610</v>
      </c>
      <c r="F9" s="190">
        <v>15076</v>
      </c>
      <c r="G9" s="11">
        <f t="shared" si="1"/>
        <v>8.0657999469355271E-2</v>
      </c>
      <c r="H9" s="12">
        <f t="shared" si="0"/>
        <v>2.6134253117537809E-2</v>
      </c>
      <c r="I9" s="12">
        <f t="shared" si="0"/>
        <v>0.10679225258689308</v>
      </c>
      <c r="J9" s="12">
        <v>0.1063309542690986</v>
      </c>
      <c r="K9"/>
      <c r="L9"/>
      <c r="M9"/>
      <c r="N9"/>
    </row>
    <row r="10" spans="1:14" s="31" customFormat="1" ht="25.5" x14ac:dyDescent="0.25">
      <c r="A10" s="45" t="s">
        <v>525</v>
      </c>
      <c r="B10" s="46"/>
      <c r="C10" s="46"/>
      <c r="D10" s="46"/>
      <c r="E10" s="46"/>
      <c r="F10" s="46"/>
      <c r="G10" s="317"/>
      <c r="H10" s="318"/>
      <c r="I10" s="318">
        <v>8.6152599566900648E-2</v>
      </c>
      <c r="J10" s="12"/>
      <c r="K10" s="225"/>
      <c r="L10" s="225"/>
      <c r="M10" s="225"/>
      <c r="N10" s="225"/>
    </row>
    <row r="11" spans="1:14" s="31" customFormat="1" x14ac:dyDescent="0.25">
      <c r="A11" s="185" t="s">
        <v>841</v>
      </c>
      <c r="J11"/>
      <c r="K11"/>
      <c r="L11"/>
      <c r="M11"/>
      <c r="N11"/>
    </row>
    <row r="12" spans="1:14" s="31" customFormat="1" x14ac:dyDescent="0.25">
      <c r="J12"/>
      <c r="K12"/>
      <c r="L12"/>
      <c r="M12"/>
      <c r="N12"/>
    </row>
    <row r="13" spans="1:14" s="31" customFormat="1" x14ac:dyDescent="0.25">
      <c r="J13" s="225"/>
      <c r="K13" s="225"/>
      <c r="L13" s="225"/>
      <c r="M13" s="225"/>
      <c r="N13" s="225"/>
    </row>
    <row r="14" spans="1:14" s="31" customFormat="1" x14ac:dyDescent="0.25">
      <c r="J14" s="225"/>
      <c r="K14" s="225"/>
      <c r="L14" s="225"/>
      <c r="M14" s="225"/>
      <c r="N14" s="225"/>
    </row>
    <row r="15" spans="1:14" s="31" customFormat="1" x14ac:dyDescent="0.25">
      <c r="J15" s="225"/>
      <c r="K15" s="225"/>
      <c r="L15" s="225"/>
      <c r="M15" s="225"/>
      <c r="N15" s="225"/>
    </row>
    <row r="16" spans="1:14" s="31" customFormat="1" x14ac:dyDescent="0.25">
      <c r="J16" s="225"/>
      <c r="K16" s="225"/>
      <c r="L16" s="225"/>
      <c r="M16" s="225"/>
      <c r="N16" s="225"/>
    </row>
    <row r="17" spans="10:14" s="31" customFormat="1" x14ac:dyDescent="0.25">
      <c r="J17" s="225"/>
      <c r="K17" s="225"/>
      <c r="L17" s="225"/>
      <c r="M17" s="225"/>
      <c r="N17" s="225"/>
    </row>
    <row r="18" spans="10:14" s="31" customFormat="1" x14ac:dyDescent="0.25">
      <c r="J18"/>
      <c r="K18"/>
      <c r="L18"/>
      <c r="M18"/>
      <c r="N18"/>
    </row>
    <row r="19" spans="10:14" s="31" customFormat="1" x14ac:dyDescent="0.25">
      <c r="J19"/>
      <c r="K19"/>
      <c r="L19"/>
      <c r="M19"/>
      <c r="N19"/>
    </row>
    <row r="20" spans="10:14" s="31" customFormat="1" x14ac:dyDescent="0.25">
      <c r="J20"/>
      <c r="K20"/>
      <c r="L20"/>
      <c r="M20"/>
      <c r="N20"/>
    </row>
    <row r="21" spans="10:14" s="31" customFormat="1" x14ac:dyDescent="0.25">
      <c r="J21"/>
      <c r="K21"/>
      <c r="L21"/>
      <c r="M21"/>
      <c r="N21"/>
    </row>
    <row r="22" spans="10:14" s="31" customFormat="1" x14ac:dyDescent="0.25">
      <c r="J22"/>
      <c r="K22"/>
      <c r="L22"/>
      <c r="M22"/>
      <c r="N22"/>
    </row>
    <row r="23" spans="10:14" s="31" customFormat="1" x14ac:dyDescent="0.25">
      <c r="J23"/>
      <c r="K23"/>
      <c r="L23"/>
      <c r="M23"/>
      <c r="N23"/>
    </row>
  </sheetData>
  <mergeCells count="1">
    <mergeCell ref="B3:F3"/>
  </mergeCells>
  <pageMargins left="0.7" right="0.7" top="0.75" bottom="0.75" header="0.3" footer="0.3"/>
  <pageSetup paperSize="9" scale="57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46"/>
  <sheetViews>
    <sheetView showGridLines="0" workbookViewId="0">
      <selection activeCell="A10" sqref="A10"/>
    </sheetView>
  </sheetViews>
  <sheetFormatPr baseColWidth="10" defaultRowHeight="15" x14ac:dyDescent="0.25"/>
  <cols>
    <col min="1" max="1" width="11.140625" customWidth="1"/>
    <col min="2" max="2" width="7.85546875" bestFit="1" customWidth="1"/>
    <col min="3" max="3" width="6.85546875" bestFit="1" customWidth="1"/>
    <col min="4" max="4" width="7.42578125" customWidth="1"/>
    <col min="5" max="5" width="7.85546875" bestFit="1" customWidth="1"/>
    <col min="6" max="6" width="5.85546875" bestFit="1" customWidth="1"/>
    <col min="7" max="7" width="7.28515625" customWidth="1"/>
    <col min="8" max="8" width="7.85546875" bestFit="1" customWidth="1"/>
    <col min="9" max="9" width="6.7109375" customWidth="1"/>
    <col min="10" max="10" width="7.5703125" customWidth="1"/>
    <col min="11" max="11" width="10" customWidth="1"/>
    <col min="12" max="12" width="7.28515625" customWidth="1"/>
  </cols>
  <sheetData>
    <row r="1" spans="1:12" x14ac:dyDescent="0.25">
      <c r="A1" s="186" t="s">
        <v>382</v>
      </c>
    </row>
    <row r="2" spans="1:12" ht="15.75" thickBot="1" x14ac:dyDescent="0.3"/>
    <row r="3" spans="1:12" x14ac:dyDescent="0.25">
      <c r="A3" s="28"/>
      <c r="B3" s="411" t="s">
        <v>22</v>
      </c>
      <c r="C3" s="412"/>
      <c r="D3" s="29"/>
      <c r="E3" s="77" t="s">
        <v>23</v>
      </c>
      <c r="F3" s="379"/>
      <c r="G3" s="29"/>
      <c r="H3" s="79" t="s">
        <v>8</v>
      </c>
      <c r="I3" s="380"/>
      <c r="J3" s="30"/>
      <c r="K3" s="31"/>
      <c r="L3" s="32"/>
    </row>
    <row r="4" spans="1:12" ht="28.5" customHeight="1" x14ac:dyDescent="0.25">
      <c r="A4" s="33" t="s">
        <v>24</v>
      </c>
      <c r="B4" s="34" t="s">
        <v>2</v>
      </c>
      <c r="C4" s="35" t="s">
        <v>3</v>
      </c>
      <c r="D4" s="36" t="s">
        <v>4</v>
      </c>
      <c r="E4" s="34" t="s">
        <v>2</v>
      </c>
      <c r="F4" s="35" t="s">
        <v>3</v>
      </c>
      <c r="G4" s="36" t="s">
        <v>4</v>
      </c>
      <c r="H4" s="34" t="s">
        <v>2</v>
      </c>
      <c r="I4" s="35" t="s">
        <v>3</v>
      </c>
      <c r="J4" s="36" t="s">
        <v>4</v>
      </c>
      <c r="K4" s="37" t="s">
        <v>847</v>
      </c>
      <c r="L4" s="37" t="s">
        <v>421</v>
      </c>
    </row>
    <row r="5" spans="1:12" x14ac:dyDescent="0.25">
      <c r="A5" s="38" t="s">
        <v>25</v>
      </c>
      <c r="B5" s="39">
        <v>6775</v>
      </c>
      <c r="C5" s="7">
        <v>6379</v>
      </c>
      <c r="D5" s="40">
        <v>0.94199999999999995</v>
      </c>
      <c r="E5" s="39">
        <v>599</v>
      </c>
      <c r="F5" s="7">
        <v>480</v>
      </c>
      <c r="G5" s="40">
        <v>0.80100000000000005</v>
      </c>
      <c r="H5" s="39">
        <v>7374</v>
      </c>
      <c r="I5" s="7">
        <v>6859</v>
      </c>
      <c r="J5" s="40">
        <v>0.93</v>
      </c>
      <c r="K5" s="11">
        <v>0.92100000000000004</v>
      </c>
      <c r="L5" s="11">
        <v>0.91100000000000003</v>
      </c>
    </row>
    <row r="6" spans="1:12" x14ac:dyDescent="0.25">
      <c r="A6" s="38" t="s">
        <v>26</v>
      </c>
      <c r="B6" s="39">
        <v>6691</v>
      </c>
      <c r="C6" s="7">
        <v>5997</v>
      </c>
      <c r="D6" s="40">
        <v>0.89600000000000002</v>
      </c>
      <c r="E6" s="39">
        <v>1011</v>
      </c>
      <c r="F6" s="7">
        <v>799</v>
      </c>
      <c r="G6" s="40">
        <v>0.79</v>
      </c>
      <c r="H6" s="39">
        <v>7702</v>
      </c>
      <c r="I6" s="7">
        <v>6796</v>
      </c>
      <c r="J6" s="40">
        <v>0.88200000000000001</v>
      </c>
      <c r="K6" s="11">
        <v>0.85899999999999999</v>
      </c>
      <c r="L6" s="11">
        <v>0.872</v>
      </c>
    </row>
    <row r="7" spans="1:12" ht="15.75" thickBot="1" x14ac:dyDescent="0.3">
      <c r="A7" s="41" t="s">
        <v>27</v>
      </c>
      <c r="B7" s="42">
        <v>13466</v>
      </c>
      <c r="C7" s="43">
        <v>12376</v>
      </c>
      <c r="D7" s="44">
        <v>0.91900000000000004</v>
      </c>
      <c r="E7" s="42">
        <v>1610</v>
      </c>
      <c r="F7" s="43">
        <v>1279</v>
      </c>
      <c r="G7" s="44">
        <v>0.79400000000000004</v>
      </c>
      <c r="H7" s="42">
        <v>15076</v>
      </c>
      <c r="I7" s="43">
        <v>13655</v>
      </c>
      <c r="J7" s="44">
        <v>0.90600000000000003</v>
      </c>
      <c r="K7" s="16">
        <v>0.89</v>
      </c>
      <c r="L7" s="16">
        <v>0.89100000000000001</v>
      </c>
    </row>
    <row r="8" spans="1:12" ht="25.5" x14ac:dyDescent="0.25">
      <c r="A8" s="45" t="s">
        <v>28</v>
      </c>
      <c r="B8" s="46"/>
      <c r="C8" s="46"/>
      <c r="D8" s="47">
        <f>D5-D6</f>
        <v>4.599999999999993E-2</v>
      </c>
      <c r="E8" s="47"/>
      <c r="F8" s="47"/>
      <c r="G8" s="47">
        <f>G5-G6</f>
        <v>1.100000000000001E-2</v>
      </c>
      <c r="H8" s="47"/>
      <c r="I8" s="47"/>
      <c r="J8" s="47">
        <f>J5-J6</f>
        <v>4.8000000000000043E-2</v>
      </c>
      <c r="K8" s="48">
        <f>K5-K6</f>
        <v>6.2000000000000055E-2</v>
      </c>
      <c r="L8" s="48">
        <f>L5-L6</f>
        <v>3.9000000000000035E-2</v>
      </c>
    </row>
    <row r="9" spans="1:12" x14ac:dyDescent="0.25">
      <c r="A9" s="49" t="s">
        <v>29</v>
      </c>
      <c r="B9" s="50">
        <f>B5/B7</f>
        <v>0.50311896628545971</v>
      </c>
      <c r="C9" s="50">
        <f>C5/C7</f>
        <v>0.5154330963154492</v>
      </c>
      <c r="D9" s="51"/>
      <c r="E9" s="50">
        <f>E5/E7</f>
        <v>0.37204968944099381</v>
      </c>
      <c r="F9" s="50">
        <f>F5/F7</f>
        <v>0.37529319781078968</v>
      </c>
      <c r="G9" s="51"/>
      <c r="H9" s="50">
        <f>H5/H7</f>
        <v>0.48912178296630404</v>
      </c>
      <c r="I9" s="50">
        <f>I5/I7</f>
        <v>0.50230684730867814</v>
      </c>
      <c r="J9" s="51"/>
      <c r="K9" s="52"/>
      <c r="L9" s="53"/>
    </row>
    <row r="10" spans="1:12" x14ac:dyDescent="0.25">
      <c r="A10" s="185" t="s">
        <v>9</v>
      </c>
    </row>
    <row r="15" spans="1:12" x14ac:dyDescent="0.25">
      <c r="A15" s="225"/>
      <c r="B15" s="225"/>
      <c r="C15" s="225"/>
      <c r="D15" s="225"/>
      <c r="E15" s="225"/>
      <c r="F15" s="347"/>
    </row>
    <row r="16" spans="1:12" x14ac:dyDescent="0.25">
      <c r="A16" s="225"/>
      <c r="B16" s="225"/>
      <c r="C16" s="225"/>
      <c r="D16" s="225"/>
      <c r="E16" s="225"/>
      <c r="F16" s="347"/>
    </row>
    <row r="17" spans="1:6" x14ac:dyDescent="0.25">
      <c r="A17" s="225"/>
      <c r="B17" s="225"/>
      <c r="C17" s="225"/>
      <c r="D17" s="225"/>
      <c r="E17" s="225"/>
      <c r="F17" s="347"/>
    </row>
    <row r="18" spans="1:6" x14ac:dyDescent="0.25">
      <c r="A18" s="225"/>
      <c r="B18" s="225"/>
      <c r="C18" s="225"/>
      <c r="D18" s="225"/>
      <c r="E18" s="225"/>
      <c r="F18" s="347"/>
    </row>
    <row r="19" spans="1:6" x14ac:dyDescent="0.25">
      <c r="A19" s="225"/>
      <c r="B19" s="225"/>
      <c r="C19" s="225"/>
      <c r="D19" s="225"/>
      <c r="E19" s="225"/>
      <c r="F19" s="347"/>
    </row>
    <row r="20" spans="1:6" x14ac:dyDescent="0.25">
      <c r="A20" s="225"/>
      <c r="B20" s="225"/>
      <c r="C20" s="225"/>
      <c r="D20" s="225"/>
      <c r="E20" s="225"/>
      <c r="F20" s="347"/>
    </row>
    <row r="21" spans="1:6" x14ac:dyDescent="0.25">
      <c r="A21" s="225"/>
      <c r="B21" s="225"/>
      <c r="C21" s="225"/>
      <c r="D21" s="225"/>
      <c r="E21" s="225"/>
      <c r="F21" s="347"/>
    </row>
    <row r="22" spans="1:6" x14ac:dyDescent="0.25">
      <c r="A22" s="225"/>
      <c r="B22" s="225"/>
      <c r="C22" s="225"/>
      <c r="D22" s="225"/>
      <c r="E22" s="225"/>
      <c r="F22" s="347"/>
    </row>
    <row r="23" spans="1:6" x14ac:dyDescent="0.25">
      <c r="A23" s="225"/>
      <c r="B23" s="225"/>
      <c r="C23" s="225"/>
      <c r="D23" s="225"/>
      <c r="E23" s="225"/>
      <c r="F23" s="347"/>
    </row>
    <row r="24" spans="1:6" x14ac:dyDescent="0.25">
      <c r="A24" s="225"/>
      <c r="B24" s="225"/>
      <c r="C24" s="225"/>
      <c r="D24" s="225"/>
      <c r="E24" s="225"/>
      <c r="F24" s="347"/>
    </row>
    <row r="25" spans="1:6" x14ac:dyDescent="0.25">
      <c r="A25" s="225"/>
      <c r="B25" s="225"/>
      <c r="C25" s="225"/>
      <c r="D25" s="225"/>
      <c r="E25" s="225"/>
      <c r="F25" s="347"/>
    </row>
    <row r="26" spans="1:6" x14ac:dyDescent="0.25">
      <c r="A26" s="225"/>
      <c r="B26" s="225"/>
      <c r="C26" s="225"/>
      <c r="D26" s="225"/>
      <c r="E26" s="225"/>
      <c r="F26" s="347"/>
    </row>
    <row r="27" spans="1:6" x14ac:dyDescent="0.25">
      <c r="A27" s="225"/>
      <c r="B27" s="225"/>
      <c r="C27" s="225"/>
      <c r="D27" s="225"/>
      <c r="E27" s="225"/>
      <c r="F27" s="347"/>
    </row>
    <row r="28" spans="1:6" x14ac:dyDescent="0.25">
      <c r="A28" s="225"/>
      <c r="B28" s="225"/>
      <c r="C28" s="225"/>
      <c r="D28" s="225"/>
      <c r="E28" s="225"/>
      <c r="F28" s="347"/>
    </row>
    <row r="29" spans="1:6" x14ac:dyDescent="0.25">
      <c r="A29" s="225"/>
      <c r="B29" s="225"/>
      <c r="C29" s="225"/>
      <c r="D29" s="225"/>
      <c r="E29" s="225"/>
      <c r="F29" s="347"/>
    </row>
    <row r="30" spans="1:6" x14ac:dyDescent="0.25">
      <c r="A30" s="225"/>
      <c r="B30" s="225"/>
      <c r="C30" s="225"/>
      <c r="D30" s="225"/>
      <c r="E30" s="225"/>
      <c r="F30" s="347"/>
    </row>
    <row r="31" spans="1:6" x14ac:dyDescent="0.25">
      <c r="A31" s="225"/>
      <c r="B31" s="225"/>
      <c r="C31" s="225"/>
      <c r="D31" s="225"/>
      <c r="E31" s="225"/>
      <c r="F31" s="347"/>
    </row>
    <row r="32" spans="1:6" x14ac:dyDescent="0.25">
      <c r="A32" s="225"/>
      <c r="B32" s="225"/>
      <c r="C32" s="225"/>
      <c r="D32" s="225"/>
      <c r="E32" s="225"/>
      <c r="F32" s="347"/>
    </row>
    <row r="33" spans="1:6" x14ac:dyDescent="0.25">
      <c r="A33" s="225"/>
      <c r="B33" s="225"/>
      <c r="C33" s="225"/>
      <c r="D33" s="225"/>
      <c r="E33" s="225"/>
      <c r="F33" s="347"/>
    </row>
    <row r="34" spans="1:6" x14ac:dyDescent="0.25">
      <c r="A34" s="225"/>
      <c r="B34" s="225"/>
      <c r="C34" s="225"/>
      <c r="D34" s="225"/>
      <c r="E34" s="225"/>
      <c r="F34" s="347"/>
    </row>
    <row r="35" spans="1:6" x14ac:dyDescent="0.25">
      <c r="A35" s="225"/>
      <c r="B35" s="225"/>
      <c r="C35" s="225"/>
      <c r="D35" s="225"/>
      <c r="E35" s="225"/>
      <c r="F35" s="347"/>
    </row>
    <row r="36" spans="1:6" x14ac:dyDescent="0.25">
      <c r="A36" s="225"/>
      <c r="B36" s="225"/>
      <c r="C36" s="225"/>
      <c r="D36" s="225"/>
      <c r="E36" s="225"/>
      <c r="F36" s="347"/>
    </row>
    <row r="37" spans="1:6" x14ac:dyDescent="0.25">
      <c r="A37" s="225"/>
      <c r="B37" s="225"/>
      <c r="C37" s="225"/>
      <c r="D37" s="225"/>
      <c r="E37" s="225"/>
      <c r="F37" s="347"/>
    </row>
    <row r="38" spans="1:6" x14ac:dyDescent="0.25">
      <c r="A38" s="225"/>
      <c r="B38" s="225"/>
      <c r="C38" s="225"/>
      <c r="D38" s="225"/>
      <c r="E38" s="225"/>
      <c r="F38" s="347"/>
    </row>
    <row r="39" spans="1:6" x14ac:dyDescent="0.25">
      <c r="A39" s="225"/>
      <c r="B39" s="225"/>
      <c r="C39" s="225"/>
      <c r="D39" s="225"/>
      <c r="E39" s="225"/>
      <c r="F39" s="347"/>
    </row>
    <row r="40" spans="1:6" x14ac:dyDescent="0.25">
      <c r="A40" s="225"/>
      <c r="B40" s="225"/>
      <c r="C40" s="225"/>
      <c r="D40" s="225"/>
      <c r="E40" s="225"/>
      <c r="F40" s="347"/>
    </row>
    <row r="41" spans="1:6" x14ac:dyDescent="0.25">
      <c r="A41" s="225"/>
      <c r="B41" s="225"/>
      <c r="C41" s="225"/>
      <c r="D41" s="225"/>
      <c r="E41" s="225"/>
      <c r="F41" s="347"/>
    </row>
    <row r="42" spans="1:6" x14ac:dyDescent="0.25">
      <c r="A42" s="225"/>
      <c r="B42" s="225"/>
      <c r="C42" s="225"/>
      <c r="D42" s="225"/>
      <c r="E42" s="225"/>
      <c r="F42" s="347"/>
    </row>
    <row r="43" spans="1:6" x14ac:dyDescent="0.25">
      <c r="A43" s="225"/>
      <c r="B43" s="225"/>
      <c r="C43" s="225"/>
      <c r="D43" s="225"/>
      <c r="E43" s="225"/>
      <c r="F43" s="347"/>
    </row>
    <row r="44" spans="1:6" x14ac:dyDescent="0.25">
      <c r="A44" s="225"/>
      <c r="B44" s="225"/>
      <c r="C44" s="225"/>
      <c r="D44" s="225"/>
      <c r="E44" s="225"/>
      <c r="F44" s="347"/>
    </row>
    <row r="45" spans="1:6" x14ac:dyDescent="0.25">
      <c r="A45" s="225"/>
      <c r="B45" s="225"/>
      <c r="C45" s="225"/>
      <c r="D45" s="225"/>
      <c r="E45" s="225"/>
      <c r="F45" s="347"/>
    </row>
    <row r="46" spans="1:6" x14ac:dyDescent="0.25">
      <c r="A46" s="225"/>
      <c r="B46" s="225"/>
      <c r="C46" s="225"/>
      <c r="D46" s="225"/>
      <c r="E46" s="225"/>
      <c r="F46" s="347"/>
    </row>
  </sheetData>
  <mergeCells count="1">
    <mergeCell ref="B3:C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11"/>
  <sheetViews>
    <sheetView showGridLines="0" workbookViewId="0">
      <selection activeCell="A14" sqref="A14"/>
    </sheetView>
  </sheetViews>
  <sheetFormatPr baseColWidth="10" defaultRowHeight="15" x14ac:dyDescent="0.25"/>
  <cols>
    <col min="1" max="1" width="13.85546875" customWidth="1"/>
    <col min="2" max="11" width="8.28515625" customWidth="1"/>
  </cols>
  <sheetData>
    <row r="1" spans="1:15" x14ac:dyDescent="0.25">
      <c r="A1" s="186" t="s">
        <v>393</v>
      </c>
    </row>
    <row r="2" spans="1:15" ht="15.75" thickBot="1" x14ac:dyDescent="0.3"/>
    <row r="3" spans="1:15" x14ac:dyDescent="0.25">
      <c r="A3" s="28"/>
      <c r="B3" s="77" t="s">
        <v>22</v>
      </c>
      <c r="C3" s="78"/>
      <c r="D3" s="29"/>
      <c r="E3" s="77" t="s">
        <v>23</v>
      </c>
      <c r="F3" s="78"/>
      <c r="G3" s="29"/>
      <c r="H3" s="79" t="s">
        <v>8</v>
      </c>
      <c r="I3" s="80"/>
      <c r="J3" s="30"/>
      <c r="K3" s="32"/>
    </row>
    <row r="4" spans="1:15" ht="26.25" x14ac:dyDescent="0.25">
      <c r="A4" s="33" t="s">
        <v>62</v>
      </c>
      <c r="B4" s="34" t="s">
        <v>2</v>
      </c>
      <c r="C4" s="35" t="s">
        <v>3</v>
      </c>
      <c r="D4" s="36" t="s">
        <v>4</v>
      </c>
      <c r="E4" s="34" t="s">
        <v>2</v>
      </c>
      <c r="F4" s="35" t="s">
        <v>3</v>
      </c>
      <c r="G4" s="36" t="s">
        <v>4</v>
      </c>
      <c r="H4" s="34" t="s">
        <v>2</v>
      </c>
      <c r="I4" s="35" t="s">
        <v>3</v>
      </c>
      <c r="J4" s="36" t="s">
        <v>4</v>
      </c>
      <c r="K4" s="103" t="s">
        <v>421</v>
      </c>
    </row>
    <row r="5" spans="1:15" x14ac:dyDescent="0.25">
      <c r="A5" s="38" t="s">
        <v>63</v>
      </c>
      <c r="B5" s="39">
        <v>398</v>
      </c>
      <c r="C5" s="7">
        <v>395</v>
      </c>
      <c r="D5" s="40">
        <v>0.99199999999999999</v>
      </c>
      <c r="E5" s="39"/>
      <c r="F5" s="7"/>
      <c r="G5" s="40"/>
      <c r="H5" s="39">
        <v>398</v>
      </c>
      <c r="I5" s="7">
        <v>395</v>
      </c>
      <c r="J5" s="40">
        <v>0.99199999999999999</v>
      </c>
      <c r="K5" s="104">
        <v>0.995</v>
      </c>
    </row>
    <row r="6" spans="1:15" x14ac:dyDescent="0.25">
      <c r="A6" s="38" t="s">
        <v>424</v>
      </c>
      <c r="B6" s="39">
        <v>11374</v>
      </c>
      <c r="C6" s="7">
        <v>10714</v>
      </c>
      <c r="D6" s="40">
        <v>0.94199999999999995</v>
      </c>
      <c r="E6" s="39">
        <v>547</v>
      </c>
      <c r="F6" s="7">
        <v>490</v>
      </c>
      <c r="G6" s="40">
        <v>0.89600000000000002</v>
      </c>
      <c r="H6" s="39">
        <v>11921</v>
      </c>
      <c r="I6" s="7">
        <v>11204</v>
      </c>
      <c r="J6" s="40">
        <v>0.94</v>
      </c>
      <c r="K6" s="104">
        <v>0.92800000000000005</v>
      </c>
      <c r="M6" s="365"/>
      <c r="N6" s="365"/>
      <c r="O6" s="366"/>
    </row>
    <row r="7" spans="1:15" x14ac:dyDescent="0.25">
      <c r="A7" s="38" t="s">
        <v>64</v>
      </c>
      <c r="B7" s="39">
        <v>1694</v>
      </c>
      <c r="C7" s="7">
        <v>1267</v>
      </c>
      <c r="D7" s="40">
        <v>0.748</v>
      </c>
      <c r="E7" s="39">
        <v>1063</v>
      </c>
      <c r="F7" s="7">
        <v>789</v>
      </c>
      <c r="G7" s="40">
        <v>0.74199999999999999</v>
      </c>
      <c r="H7" s="39">
        <v>2757</v>
      </c>
      <c r="I7" s="7">
        <v>2056</v>
      </c>
      <c r="J7" s="40">
        <v>0.746</v>
      </c>
      <c r="K7" s="104">
        <v>0.73</v>
      </c>
    </row>
    <row r="8" spans="1:15" ht="15.75" thickBot="1" x14ac:dyDescent="0.3">
      <c r="A8" s="41" t="s">
        <v>27</v>
      </c>
      <c r="B8" s="42">
        <v>13466</v>
      </c>
      <c r="C8" s="43">
        <v>12376</v>
      </c>
      <c r="D8" s="44">
        <v>0.91900000000000004</v>
      </c>
      <c r="E8" s="42">
        <v>1610</v>
      </c>
      <c r="F8" s="43">
        <v>1279</v>
      </c>
      <c r="G8" s="44">
        <v>0.79400000000000004</v>
      </c>
      <c r="H8" s="42">
        <v>15076</v>
      </c>
      <c r="I8" s="43">
        <v>13655</v>
      </c>
      <c r="J8" s="44">
        <v>0.90600000000000003</v>
      </c>
      <c r="K8" s="104">
        <v>0.89100000000000001</v>
      </c>
    </row>
    <row r="9" spans="1:15" ht="25.5" x14ac:dyDescent="0.25">
      <c r="A9" s="45" t="s">
        <v>65</v>
      </c>
      <c r="B9" s="46"/>
      <c r="C9" s="46"/>
      <c r="D9" s="47">
        <f>D6-D7</f>
        <v>0.19399999999999995</v>
      </c>
      <c r="E9" s="47"/>
      <c r="F9" s="47"/>
      <c r="G9" s="47">
        <f>G6-G7</f>
        <v>0.15400000000000003</v>
      </c>
      <c r="H9" s="47"/>
      <c r="I9" s="47"/>
      <c r="J9" s="47">
        <f>J6-J7</f>
        <v>0.19399999999999995</v>
      </c>
      <c r="K9" s="105">
        <f>K6-K7</f>
        <v>0.19800000000000006</v>
      </c>
    </row>
    <row r="10" spans="1:15" ht="38.25" x14ac:dyDescent="0.25">
      <c r="A10" s="101" t="s">
        <v>66</v>
      </c>
      <c r="B10" s="50">
        <f>B7/B8</f>
        <v>0.1257983068468736</v>
      </c>
      <c r="C10" s="50">
        <f>C7/C8</f>
        <v>0.10237556561085973</v>
      </c>
      <c r="D10" s="51"/>
      <c r="E10" s="50">
        <f>E7/E8</f>
        <v>0.66024844720496889</v>
      </c>
      <c r="F10" s="50">
        <f>F7/F8</f>
        <v>0.61688819390148553</v>
      </c>
      <c r="G10" s="51"/>
      <c r="H10" s="50">
        <f>H7/H8</f>
        <v>0.18287344123109578</v>
      </c>
      <c r="I10" s="50">
        <f>I7/I8</f>
        <v>0.15056755767118271</v>
      </c>
      <c r="J10" s="51"/>
      <c r="K10" s="53"/>
    </row>
    <row r="11" spans="1:15" x14ac:dyDescent="0.25">
      <c r="A11" s="185" t="s">
        <v>402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14"/>
  <sheetViews>
    <sheetView showGridLines="0" workbookViewId="0">
      <selection activeCell="A14" sqref="A14"/>
    </sheetView>
  </sheetViews>
  <sheetFormatPr baseColWidth="10" defaultRowHeight="15" x14ac:dyDescent="0.25"/>
  <cols>
    <col min="1" max="1" width="17.7109375" customWidth="1"/>
    <col min="2" max="2" width="15.28515625" bestFit="1" customWidth="1"/>
    <col min="3" max="3" width="12.28515625" bestFit="1" customWidth="1"/>
    <col min="4" max="4" width="6.85546875" bestFit="1" customWidth="1"/>
    <col min="5" max="5" width="7" bestFit="1" customWidth="1"/>
    <col min="6" max="6" width="11.28515625" bestFit="1" customWidth="1"/>
  </cols>
  <sheetData>
    <row r="1" spans="1:6" x14ac:dyDescent="0.25">
      <c r="A1" s="186" t="s">
        <v>392</v>
      </c>
    </row>
    <row r="2" spans="1:6" ht="15.75" thickBot="1" x14ac:dyDescent="0.3"/>
    <row r="3" spans="1:6" x14ac:dyDescent="0.25">
      <c r="A3" s="106"/>
      <c r="B3" s="107"/>
      <c r="C3" s="77" t="s">
        <v>22</v>
      </c>
      <c r="D3" s="78"/>
      <c r="E3" s="29"/>
    </row>
    <row r="4" spans="1:6" ht="24" x14ac:dyDescent="0.25">
      <c r="A4" s="108"/>
      <c r="B4" s="109"/>
      <c r="C4" s="89" t="s">
        <v>2</v>
      </c>
      <c r="D4" s="90" t="s">
        <v>3</v>
      </c>
      <c r="E4" s="91" t="s">
        <v>4</v>
      </c>
      <c r="F4" s="37" t="s">
        <v>421</v>
      </c>
    </row>
    <row r="5" spans="1:6" x14ac:dyDescent="0.25">
      <c r="A5" s="110" t="s">
        <v>67</v>
      </c>
      <c r="B5" s="111"/>
      <c r="C5" s="112">
        <v>2760</v>
      </c>
      <c r="D5" s="113">
        <v>2640</v>
      </c>
      <c r="E5" s="114">
        <v>0.95699999999999996</v>
      </c>
      <c r="F5" s="11">
        <v>0.95828800000000003</v>
      </c>
    </row>
    <row r="6" spans="1:6" x14ac:dyDescent="0.25">
      <c r="A6" s="413" t="s">
        <v>68</v>
      </c>
      <c r="B6" s="115" t="s">
        <v>30</v>
      </c>
      <c r="C6" s="39">
        <v>396</v>
      </c>
      <c r="D6" s="7">
        <v>345</v>
      </c>
      <c r="E6" s="40">
        <v>0.871</v>
      </c>
      <c r="F6" s="11">
        <v>0.80506299999999997</v>
      </c>
    </row>
    <row r="7" spans="1:6" x14ac:dyDescent="0.25">
      <c r="A7" s="414"/>
      <c r="B7" s="115" t="s">
        <v>31</v>
      </c>
      <c r="C7" s="39">
        <v>1400</v>
      </c>
      <c r="D7" s="7">
        <v>1350</v>
      </c>
      <c r="E7" s="40">
        <v>0.96399999999999997</v>
      </c>
      <c r="F7" s="11">
        <v>0.88920299999999997</v>
      </c>
    </row>
    <row r="8" spans="1:6" x14ac:dyDescent="0.25">
      <c r="A8" s="414"/>
      <c r="B8" s="115" t="s">
        <v>32</v>
      </c>
      <c r="C8" s="39">
        <v>1417</v>
      </c>
      <c r="D8" s="7">
        <v>1311</v>
      </c>
      <c r="E8" s="40">
        <v>0.92500000000000004</v>
      </c>
      <c r="F8" s="11">
        <v>0.91851899999999997</v>
      </c>
    </row>
    <row r="9" spans="1:6" x14ac:dyDescent="0.25">
      <c r="A9" s="414"/>
      <c r="B9" s="115" t="s">
        <v>33</v>
      </c>
      <c r="C9" s="39">
        <v>2706</v>
      </c>
      <c r="D9" s="7">
        <v>2448</v>
      </c>
      <c r="E9" s="40">
        <v>0.90500000000000003</v>
      </c>
      <c r="F9" s="11">
        <v>0.87582700000000002</v>
      </c>
    </row>
    <row r="10" spans="1:6" x14ac:dyDescent="0.25">
      <c r="A10" s="415"/>
      <c r="B10" s="115" t="s">
        <v>34</v>
      </c>
      <c r="C10" s="39">
        <v>4747</v>
      </c>
      <c r="D10" s="7">
        <v>4254</v>
      </c>
      <c r="E10" s="40">
        <v>0.89600000000000002</v>
      </c>
      <c r="F10" s="11">
        <v>0.88121899999999997</v>
      </c>
    </row>
    <row r="11" spans="1:6" x14ac:dyDescent="0.25">
      <c r="A11" s="399" t="s">
        <v>69</v>
      </c>
      <c r="B11" s="400"/>
      <c r="C11" s="112">
        <f>SUM(C6:C10)</f>
        <v>10666</v>
      </c>
      <c r="D11" s="113">
        <f>SUM(D6:D10)</f>
        <v>9708</v>
      </c>
      <c r="E11" s="114">
        <f>D11/C11</f>
        <v>0.91018188636789799</v>
      </c>
      <c r="F11" s="11">
        <v>0.88279790810608894</v>
      </c>
    </row>
    <row r="12" spans="1:6" x14ac:dyDescent="0.25">
      <c r="A12" s="401" t="s">
        <v>70</v>
      </c>
      <c r="B12" s="402"/>
      <c r="C12" s="112">
        <v>13426</v>
      </c>
      <c r="D12" s="113">
        <v>12348</v>
      </c>
      <c r="E12" s="114">
        <v>0.92</v>
      </c>
      <c r="F12" s="11">
        <v>0.89836199999999999</v>
      </c>
    </row>
    <row r="13" spans="1:6" x14ac:dyDescent="0.25">
      <c r="A13" s="185" t="s">
        <v>871</v>
      </c>
    </row>
    <row r="14" spans="1:6" x14ac:dyDescent="0.25">
      <c r="A14" s="185" t="s">
        <v>856</v>
      </c>
    </row>
  </sheetData>
  <mergeCells count="3">
    <mergeCell ref="A6:A10"/>
    <mergeCell ref="A11:B11"/>
    <mergeCell ref="A12:B12"/>
  </mergeCells>
  <pageMargins left="0.7" right="0.7" top="0.75" bottom="0.75" header="0.3" footer="0.3"/>
  <ignoredErrors>
    <ignoredError sqref="C11:E11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7"/>
  <sheetViews>
    <sheetView showGridLines="0" workbookViewId="0">
      <selection activeCell="A10" sqref="A10"/>
    </sheetView>
  </sheetViews>
  <sheetFormatPr baseColWidth="10" defaultRowHeight="15" x14ac:dyDescent="0.25"/>
  <cols>
    <col min="1" max="1" width="17.7109375" style="225" customWidth="1"/>
    <col min="2" max="2" width="6.85546875" style="225" bestFit="1" customWidth="1"/>
    <col min="3" max="3" width="8.42578125" style="225" bestFit="1" customWidth="1"/>
    <col min="4" max="4" width="8" style="225" bestFit="1" customWidth="1"/>
    <col min="5" max="5" width="10.28515625" style="225" bestFit="1" customWidth="1"/>
    <col min="6" max="6" width="9.42578125" style="225" bestFit="1" customWidth="1"/>
    <col min="7" max="7" width="10.42578125" style="225" bestFit="1" customWidth="1"/>
    <col min="8" max="8" width="11.28515625" style="225" bestFit="1" customWidth="1"/>
    <col min="9" max="16384" width="11.42578125" style="225"/>
  </cols>
  <sheetData>
    <row r="1" spans="1:8" x14ac:dyDescent="0.25">
      <c r="A1" s="186" t="s">
        <v>391</v>
      </c>
    </row>
    <row r="3" spans="1:8" ht="48" x14ac:dyDescent="0.25">
      <c r="A3" s="18" t="s">
        <v>0</v>
      </c>
      <c r="B3" s="2" t="s">
        <v>3</v>
      </c>
      <c r="C3" s="2" t="s">
        <v>48</v>
      </c>
      <c r="D3" s="116" t="s">
        <v>49</v>
      </c>
      <c r="E3" s="116" t="s">
        <v>50</v>
      </c>
      <c r="F3" s="116" t="s">
        <v>51</v>
      </c>
      <c r="G3" s="117" t="s">
        <v>52</v>
      </c>
      <c r="H3" s="4" t="s">
        <v>423</v>
      </c>
    </row>
    <row r="4" spans="1:8" x14ac:dyDescent="0.25">
      <c r="A4" s="6" t="s">
        <v>6</v>
      </c>
      <c r="B4" s="7">
        <v>12376</v>
      </c>
      <c r="C4" s="7">
        <v>9996</v>
      </c>
      <c r="D4" s="83">
        <v>0.80800000000000005</v>
      </c>
      <c r="E4" s="83">
        <v>0.33200000000000002</v>
      </c>
      <c r="F4" s="83">
        <v>0.25</v>
      </c>
      <c r="G4" s="8">
        <v>0.22500000000000001</v>
      </c>
      <c r="H4" s="9">
        <v>0.65400000000000003</v>
      </c>
    </row>
    <row r="5" spans="1:8" x14ac:dyDescent="0.25">
      <c r="A5" s="6" t="s">
        <v>7</v>
      </c>
      <c r="B5" s="7">
        <v>1279</v>
      </c>
      <c r="C5" s="7">
        <v>771</v>
      </c>
      <c r="D5" s="83">
        <v>0.60299999999999998</v>
      </c>
      <c r="E5" s="83">
        <v>6.3E-2</v>
      </c>
      <c r="F5" s="83">
        <v>0.20499999999999999</v>
      </c>
      <c r="G5" s="8">
        <v>0.33500000000000002</v>
      </c>
      <c r="H5" s="11">
        <v>0.39800000000000002</v>
      </c>
    </row>
    <row r="6" spans="1:8" x14ac:dyDescent="0.25">
      <c r="A6" s="13" t="s">
        <v>8</v>
      </c>
      <c r="B6" s="14">
        <v>13655</v>
      </c>
      <c r="C6" s="14">
        <v>10767</v>
      </c>
      <c r="D6" s="85">
        <v>0.78900000000000003</v>
      </c>
      <c r="E6" s="85">
        <v>0.307</v>
      </c>
      <c r="F6" s="85">
        <v>0.246</v>
      </c>
      <c r="G6" s="15">
        <v>0.23599999999999999</v>
      </c>
      <c r="H6" s="16">
        <v>0.628</v>
      </c>
    </row>
    <row r="7" spans="1:8" x14ac:dyDescent="0.25">
      <c r="A7" s="185" t="s">
        <v>402</v>
      </c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58"/>
  <sheetViews>
    <sheetView showGridLines="0" workbookViewId="0">
      <selection activeCell="A2" sqref="A2"/>
    </sheetView>
  </sheetViews>
  <sheetFormatPr baseColWidth="10" defaultRowHeight="15" x14ac:dyDescent="0.25"/>
  <cols>
    <col min="1" max="1" width="7.42578125" customWidth="1"/>
    <col min="2" max="2" width="19.7109375" bestFit="1" customWidth="1"/>
    <col min="3" max="3" width="13" bestFit="1" customWidth="1"/>
    <col min="4" max="4" width="6.140625" bestFit="1" customWidth="1"/>
    <col min="5" max="5" width="8.42578125" bestFit="1" customWidth="1"/>
    <col min="6" max="9" width="11.140625" bestFit="1" customWidth="1"/>
    <col min="10" max="10" width="11.28515625" bestFit="1" customWidth="1"/>
  </cols>
  <sheetData>
    <row r="1" spans="1:10" x14ac:dyDescent="0.25">
      <c r="A1" s="186" t="s">
        <v>390</v>
      </c>
    </row>
    <row r="3" spans="1:10" ht="39.75" thickBot="1" x14ac:dyDescent="0.3">
      <c r="B3" s="118"/>
      <c r="C3" s="118"/>
      <c r="D3" s="81" t="s">
        <v>3</v>
      </c>
      <c r="E3" s="81" t="s">
        <v>48</v>
      </c>
      <c r="F3" s="119" t="s">
        <v>49</v>
      </c>
      <c r="G3" s="119" t="s">
        <v>50</v>
      </c>
      <c r="H3" s="119" t="s">
        <v>51</v>
      </c>
      <c r="I3" s="119" t="s">
        <v>52</v>
      </c>
      <c r="J3" s="4" t="s">
        <v>423</v>
      </c>
    </row>
    <row r="4" spans="1:10" x14ac:dyDescent="0.25">
      <c r="A4" s="416" t="s">
        <v>43</v>
      </c>
      <c r="B4" s="120" t="s">
        <v>22</v>
      </c>
      <c r="C4" s="121" t="s">
        <v>44</v>
      </c>
      <c r="D4" s="122">
        <v>2806</v>
      </c>
      <c r="E4" s="122">
        <v>2173</v>
      </c>
      <c r="F4" s="123">
        <v>0.77441000000000004</v>
      </c>
      <c r="G4" s="123">
        <v>0.29792999999999997</v>
      </c>
      <c r="H4" s="123">
        <v>0.24482999999999999</v>
      </c>
      <c r="I4" s="124">
        <v>0.23164999999999999</v>
      </c>
      <c r="J4" s="125">
        <v>0.61551999999999996</v>
      </c>
    </row>
    <row r="5" spans="1:10" x14ac:dyDescent="0.25">
      <c r="A5" s="417"/>
      <c r="B5" s="126"/>
      <c r="C5" s="127" t="s">
        <v>45</v>
      </c>
      <c r="D5" s="128">
        <v>1294</v>
      </c>
      <c r="E5" s="128">
        <v>1039</v>
      </c>
      <c r="F5" s="129">
        <v>0.80293999999999999</v>
      </c>
      <c r="G5" s="129">
        <v>0.34003</v>
      </c>
      <c r="H5" s="129">
        <v>0.23416000000000001</v>
      </c>
      <c r="I5" s="130">
        <v>0.22875000000000001</v>
      </c>
      <c r="J5" s="125">
        <v>0.70299500000000004</v>
      </c>
    </row>
    <row r="6" spans="1:10" x14ac:dyDescent="0.25">
      <c r="A6" s="417"/>
      <c r="B6" s="126"/>
      <c r="C6" s="127" t="s">
        <v>46</v>
      </c>
      <c r="D6" s="128">
        <v>2378</v>
      </c>
      <c r="E6" s="128">
        <v>1937</v>
      </c>
      <c r="F6" s="129">
        <v>0.81455</v>
      </c>
      <c r="G6" s="129">
        <v>0.30908000000000002</v>
      </c>
      <c r="H6" s="129">
        <v>0.27460000000000001</v>
      </c>
      <c r="I6" s="130">
        <v>0.23086999999999999</v>
      </c>
      <c r="J6" s="125">
        <v>0.67329700000000003</v>
      </c>
    </row>
    <row r="7" spans="1:10" x14ac:dyDescent="0.25">
      <c r="A7" s="417"/>
      <c r="B7" s="126"/>
      <c r="C7" s="131" t="s">
        <v>47</v>
      </c>
      <c r="D7" s="132">
        <v>5898</v>
      </c>
      <c r="E7" s="132">
        <v>4847</v>
      </c>
      <c r="F7" s="133">
        <v>0.82179999999999997</v>
      </c>
      <c r="G7" s="133">
        <v>0.35621999999999998</v>
      </c>
      <c r="H7" s="133">
        <v>0.24601999999999999</v>
      </c>
      <c r="I7" s="134">
        <v>0.21956999999999999</v>
      </c>
      <c r="J7" s="125">
        <v>0.65424099999999996</v>
      </c>
    </row>
    <row r="8" spans="1:10" x14ac:dyDescent="0.25">
      <c r="A8" s="417"/>
      <c r="B8" s="135" t="s">
        <v>53</v>
      </c>
      <c r="C8" s="84" t="s">
        <v>17</v>
      </c>
      <c r="D8" s="136">
        <v>12376</v>
      </c>
      <c r="E8" s="136">
        <v>9996</v>
      </c>
      <c r="F8" s="137">
        <v>0.80769000000000002</v>
      </c>
      <c r="G8" s="137">
        <v>0.33226</v>
      </c>
      <c r="H8" s="137">
        <v>0.25</v>
      </c>
      <c r="I8" s="138">
        <v>0.22544</v>
      </c>
      <c r="J8" s="125">
        <v>0.65373499999999996</v>
      </c>
    </row>
    <row r="9" spans="1:10" x14ac:dyDescent="0.25">
      <c r="A9" s="417"/>
      <c r="B9" s="139" t="s">
        <v>23</v>
      </c>
      <c r="C9" s="82" t="s">
        <v>44</v>
      </c>
      <c r="D9" s="140">
        <v>320</v>
      </c>
      <c r="E9" s="140">
        <v>184</v>
      </c>
      <c r="F9" s="141">
        <v>0.57499999999999996</v>
      </c>
      <c r="G9" s="141">
        <v>4.0629999999999999E-2</v>
      </c>
      <c r="H9" s="141">
        <v>0.19375000000000001</v>
      </c>
      <c r="I9" s="142">
        <v>0.34062999999999999</v>
      </c>
      <c r="J9" s="125">
        <v>0.30088500000000001</v>
      </c>
    </row>
    <row r="10" spans="1:10" x14ac:dyDescent="0.25">
      <c r="A10" s="417"/>
      <c r="B10" s="126"/>
      <c r="C10" s="127" t="s">
        <v>45</v>
      </c>
      <c r="D10" s="128">
        <v>202</v>
      </c>
      <c r="E10" s="128">
        <v>137</v>
      </c>
      <c r="F10" s="129">
        <v>0.67822000000000005</v>
      </c>
      <c r="G10" s="129">
        <v>6.4360000000000001E-2</v>
      </c>
      <c r="H10" s="129">
        <v>0.21782000000000001</v>
      </c>
      <c r="I10" s="130">
        <v>0.39604</v>
      </c>
      <c r="J10" s="125">
        <v>0.479798</v>
      </c>
    </row>
    <row r="11" spans="1:10" x14ac:dyDescent="0.25">
      <c r="A11" s="417"/>
      <c r="B11" s="126"/>
      <c r="C11" s="127" t="s">
        <v>46</v>
      </c>
      <c r="D11" s="128">
        <v>224</v>
      </c>
      <c r="E11" s="128">
        <v>142</v>
      </c>
      <c r="F11" s="129">
        <v>0.63392999999999999</v>
      </c>
      <c r="G11" s="129">
        <v>9.375E-2</v>
      </c>
      <c r="H11" s="129">
        <v>0.20535999999999999</v>
      </c>
      <c r="I11" s="130">
        <v>0.33482000000000001</v>
      </c>
      <c r="J11" s="125">
        <v>0.37686599999999998</v>
      </c>
    </row>
    <row r="12" spans="1:10" x14ac:dyDescent="0.25">
      <c r="A12" s="417"/>
      <c r="B12" s="126"/>
      <c r="C12" s="131" t="s">
        <v>47</v>
      </c>
      <c r="D12" s="132">
        <v>533</v>
      </c>
      <c r="E12" s="132">
        <v>308</v>
      </c>
      <c r="F12" s="133">
        <v>0.57786000000000004</v>
      </c>
      <c r="G12" s="133">
        <v>6.191E-2</v>
      </c>
      <c r="H12" s="133">
        <v>0.20638000000000001</v>
      </c>
      <c r="I12" s="134">
        <v>0.30957000000000001</v>
      </c>
      <c r="J12" s="143">
        <v>0.43830599999999997</v>
      </c>
    </row>
    <row r="13" spans="1:10" x14ac:dyDescent="0.25">
      <c r="A13" s="417"/>
      <c r="B13" s="135" t="s">
        <v>54</v>
      </c>
      <c r="C13" s="84" t="s">
        <v>17</v>
      </c>
      <c r="D13" s="136">
        <v>1279</v>
      </c>
      <c r="E13" s="136">
        <v>771</v>
      </c>
      <c r="F13" s="137">
        <v>0.60280999999999996</v>
      </c>
      <c r="G13" s="137">
        <v>6.2549999999999994E-2</v>
      </c>
      <c r="H13" s="137">
        <v>0.20485</v>
      </c>
      <c r="I13" s="138">
        <v>0.33542</v>
      </c>
      <c r="J13" s="125">
        <v>0.39762599999999998</v>
      </c>
    </row>
    <row r="14" spans="1:10" x14ac:dyDescent="0.25">
      <c r="A14" s="417"/>
      <c r="B14" s="139" t="s">
        <v>8</v>
      </c>
      <c r="C14" s="82" t="s">
        <v>44</v>
      </c>
      <c r="D14" s="140">
        <v>3126</v>
      </c>
      <c r="E14" s="140">
        <v>2357</v>
      </c>
      <c r="F14" s="141">
        <v>0.754</v>
      </c>
      <c r="G14" s="141">
        <v>0.27159</v>
      </c>
      <c r="H14" s="141">
        <v>0.23960000000000001</v>
      </c>
      <c r="I14" s="142">
        <v>0.24279999999999999</v>
      </c>
      <c r="J14" s="125">
        <v>0.58191599999999999</v>
      </c>
    </row>
    <row r="15" spans="1:10" x14ac:dyDescent="0.25">
      <c r="A15" s="417"/>
      <c r="B15" s="126"/>
      <c r="C15" s="127" t="s">
        <v>45</v>
      </c>
      <c r="D15" s="128">
        <v>1496</v>
      </c>
      <c r="E15" s="128">
        <v>1176</v>
      </c>
      <c r="F15" s="129">
        <v>0.78610000000000002</v>
      </c>
      <c r="G15" s="129">
        <v>0.30281000000000002</v>
      </c>
      <c r="H15" s="129">
        <v>0.23194999999999999</v>
      </c>
      <c r="I15" s="130">
        <v>0.25134000000000001</v>
      </c>
      <c r="J15" s="125">
        <v>0.67142900000000005</v>
      </c>
    </row>
    <row r="16" spans="1:10" x14ac:dyDescent="0.25">
      <c r="A16" s="417"/>
      <c r="B16" s="126"/>
      <c r="C16" s="127" t="s">
        <v>46</v>
      </c>
      <c r="D16" s="128">
        <v>2602</v>
      </c>
      <c r="E16" s="128">
        <v>2079</v>
      </c>
      <c r="F16" s="129">
        <v>0.79900000000000004</v>
      </c>
      <c r="G16" s="129">
        <v>0.29054999999999997</v>
      </c>
      <c r="H16" s="129">
        <v>0.26863999999999999</v>
      </c>
      <c r="I16" s="130">
        <v>0.23982000000000001</v>
      </c>
      <c r="J16" s="125">
        <v>0.64310100000000003</v>
      </c>
    </row>
    <row r="17" spans="1:10" x14ac:dyDescent="0.25">
      <c r="A17" s="417"/>
      <c r="B17" s="126"/>
      <c r="C17" s="131" t="s">
        <v>47</v>
      </c>
      <c r="D17" s="132">
        <v>6431</v>
      </c>
      <c r="E17" s="132">
        <v>5155</v>
      </c>
      <c r="F17" s="133">
        <v>0.80159000000000002</v>
      </c>
      <c r="G17" s="133">
        <v>0.33183000000000001</v>
      </c>
      <c r="H17" s="133">
        <v>0.24273</v>
      </c>
      <c r="I17" s="134">
        <v>0.22703000000000001</v>
      </c>
      <c r="J17" s="125">
        <v>0.63558199999999998</v>
      </c>
    </row>
    <row r="18" spans="1:10" ht="15.75" thickBot="1" x14ac:dyDescent="0.3">
      <c r="A18" s="418"/>
      <c r="B18" s="144" t="s">
        <v>8</v>
      </c>
      <c r="C18" s="145" t="s">
        <v>17</v>
      </c>
      <c r="D18" s="146">
        <v>13655</v>
      </c>
      <c r="E18" s="146">
        <v>10767</v>
      </c>
      <c r="F18" s="147">
        <v>0.78849999999999998</v>
      </c>
      <c r="G18" s="147">
        <v>0.30698999999999999</v>
      </c>
      <c r="H18" s="147">
        <v>0.24576999999999999</v>
      </c>
      <c r="I18" s="148">
        <v>0.23574000000000001</v>
      </c>
      <c r="J18" s="125">
        <v>0.62814099999999995</v>
      </c>
    </row>
    <row r="19" spans="1:10" x14ac:dyDescent="0.25">
      <c r="A19" s="416" t="s">
        <v>71</v>
      </c>
      <c r="B19" s="149" t="s">
        <v>22</v>
      </c>
      <c r="C19" s="121" t="s">
        <v>55</v>
      </c>
      <c r="D19" s="122">
        <v>2683</v>
      </c>
      <c r="E19" s="122">
        <v>2446</v>
      </c>
      <c r="F19" s="123">
        <v>0.91166999999999998</v>
      </c>
      <c r="G19" s="123">
        <v>0.53596999999999995</v>
      </c>
      <c r="H19" s="123">
        <v>0.23219999999999999</v>
      </c>
      <c r="I19" s="124">
        <v>0.14349999999999999</v>
      </c>
      <c r="J19" s="125">
        <v>0.82161600000000001</v>
      </c>
    </row>
    <row r="20" spans="1:10" x14ac:dyDescent="0.25">
      <c r="A20" s="417"/>
      <c r="B20" s="150"/>
      <c r="C20" s="127" t="s">
        <v>56</v>
      </c>
      <c r="D20" s="128">
        <v>1780</v>
      </c>
      <c r="E20" s="128">
        <v>1507</v>
      </c>
      <c r="F20" s="129">
        <v>0.84662999999999999</v>
      </c>
      <c r="G20" s="129">
        <v>0.39156999999999997</v>
      </c>
      <c r="H20" s="129">
        <v>0.24718999999999999</v>
      </c>
      <c r="I20" s="130">
        <v>0.20787</v>
      </c>
      <c r="J20" s="125">
        <v>0.69860900000000004</v>
      </c>
    </row>
    <row r="21" spans="1:10" x14ac:dyDescent="0.25">
      <c r="A21" s="417"/>
      <c r="B21" s="150"/>
      <c r="C21" s="127" t="s">
        <v>57</v>
      </c>
      <c r="D21" s="128">
        <v>3755</v>
      </c>
      <c r="E21" s="128">
        <v>3046</v>
      </c>
      <c r="F21" s="129">
        <v>0.81118999999999997</v>
      </c>
      <c r="G21" s="129">
        <v>0.29400999999999999</v>
      </c>
      <c r="H21" s="129">
        <v>0.26923999999999998</v>
      </c>
      <c r="I21" s="130">
        <v>0.24793999999999999</v>
      </c>
      <c r="J21" s="143">
        <v>0.63620699999999997</v>
      </c>
    </row>
    <row r="22" spans="1:10" x14ac:dyDescent="0.25">
      <c r="A22" s="417"/>
      <c r="B22" s="150"/>
      <c r="C22" s="127" t="s">
        <v>58</v>
      </c>
      <c r="D22" s="128">
        <v>3847</v>
      </c>
      <c r="E22" s="128">
        <v>2789</v>
      </c>
      <c r="F22" s="129">
        <v>0.72497999999999996</v>
      </c>
      <c r="G22" s="129">
        <v>0.21445</v>
      </c>
      <c r="H22" s="129">
        <v>0.24539</v>
      </c>
      <c r="I22" s="130">
        <v>0.26513999999999999</v>
      </c>
      <c r="J22" s="125">
        <v>0.52215599999999995</v>
      </c>
    </row>
    <row r="23" spans="1:10" x14ac:dyDescent="0.25">
      <c r="A23" s="417"/>
      <c r="B23" s="150"/>
      <c r="C23" s="131" t="s">
        <v>59</v>
      </c>
      <c r="D23" s="132">
        <v>311</v>
      </c>
      <c r="E23" s="132">
        <v>208</v>
      </c>
      <c r="F23" s="133">
        <v>0.66881000000000002</v>
      </c>
      <c r="G23" s="133">
        <v>0.15434</v>
      </c>
      <c r="H23" s="133">
        <v>0.24437</v>
      </c>
      <c r="I23" s="134">
        <v>0.27010000000000001</v>
      </c>
      <c r="J23" s="125">
        <v>0.43478299999999998</v>
      </c>
    </row>
    <row r="24" spans="1:10" x14ac:dyDescent="0.25">
      <c r="A24" s="417"/>
      <c r="B24" s="151" t="s">
        <v>53</v>
      </c>
      <c r="C24" s="86"/>
      <c r="D24" s="136">
        <v>12376</v>
      </c>
      <c r="E24" s="136">
        <v>9996</v>
      </c>
      <c r="F24" s="137">
        <v>0.80769000000000002</v>
      </c>
      <c r="G24" s="137">
        <v>0.33226</v>
      </c>
      <c r="H24" s="137">
        <v>0.25</v>
      </c>
      <c r="I24" s="138">
        <v>0.22544</v>
      </c>
      <c r="J24" s="125">
        <v>0.65373499999999996</v>
      </c>
    </row>
    <row r="25" spans="1:10" x14ac:dyDescent="0.25">
      <c r="A25" s="417"/>
      <c r="B25" s="152" t="s">
        <v>23</v>
      </c>
      <c r="C25" s="82" t="s">
        <v>55</v>
      </c>
      <c r="D25" s="140">
        <v>54</v>
      </c>
      <c r="E25" s="140">
        <v>30</v>
      </c>
      <c r="F25" s="141">
        <v>0.55556000000000005</v>
      </c>
      <c r="G25" s="141">
        <v>0.11111</v>
      </c>
      <c r="H25" s="141">
        <v>0.22222</v>
      </c>
      <c r="I25" s="142">
        <v>0.22222</v>
      </c>
      <c r="J25" s="125">
        <v>0.58974400000000005</v>
      </c>
    </row>
    <row r="26" spans="1:10" x14ac:dyDescent="0.25">
      <c r="A26" s="417"/>
      <c r="B26" s="150"/>
      <c r="C26" s="127" t="s">
        <v>56</v>
      </c>
      <c r="D26" s="128">
        <v>112</v>
      </c>
      <c r="E26" s="128">
        <v>73</v>
      </c>
      <c r="F26" s="129">
        <v>0.65178999999999998</v>
      </c>
      <c r="G26" s="129">
        <v>6.25E-2</v>
      </c>
      <c r="H26" s="129">
        <v>0.23214000000000001</v>
      </c>
      <c r="I26" s="130">
        <v>0.35714000000000001</v>
      </c>
      <c r="J26" s="125">
        <v>0.54198500000000005</v>
      </c>
    </row>
    <row r="27" spans="1:10" x14ac:dyDescent="0.25">
      <c r="A27" s="417"/>
      <c r="B27" s="150"/>
      <c r="C27" s="127" t="s">
        <v>57</v>
      </c>
      <c r="D27" s="128">
        <v>437</v>
      </c>
      <c r="E27" s="128">
        <v>262</v>
      </c>
      <c r="F27" s="129">
        <v>0.59953999999999996</v>
      </c>
      <c r="G27" s="129">
        <v>7.0940000000000003E-2</v>
      </c>
      <c r="H27" s="129">
        <v>0.18764</v>
      </c>
      <c r="I27" s="130">
        <v>0.34095999999999999</v>
      </c>
      <c r="J27" s="125">
        <v>0.37190099999999998</v>
      </c>
    </row>
    <row r="28" spans="1:10" x14ac:dyDescent="0.25">
      <c r="A28" s="417"/>
      <c r="B28" s="150"/>
      <c r="C28" s="127" t="s">
        <v>58</v>
      </c>
      <c r="D28" s="128">
        <v>588</v>
      </c>
      <c r="E28" s="128">
        <v>358</v>
      </c>
      <c r="F28" s="129">
        <v>0.60884000000000005</v>
      </c>
      <c r="G28" s="129">
        <v>5.6120000000000003E-2</v>
      </c>
      <c r="H28" s="129">
        <v>0.21429000000000001</v>
      </c>
      <c r="I28" s="130">
        <v>0.33844000000000002</v>
      </c>
      <c r="J28" s="125">
        <v>0.37992799999999999</v>
      </c>
    </row>
    <row r="29" spans="1:10" x14ac:dyDescent="0.25">
      <c r="A29" s="417"/>
      <c r="B29" s="150"/>
      <c r="C29" s="131" t="s">
        <v>59</v>
      </c>
      <c r="D29" s="132">
        <v>88</v>
      </c>
      <c r="E29" s="132">
        <v>48</v>
      </c>
      <c r="F29" s="133">
        <v>0.54544999999999999</v>
      </c>
      <c r="G29" s="133">
        <v>3.4090000000000002E-2</v>
      </c>
      <c r="H29" s="133">
        <v>0.18182000000000001</v>
      </c>
      <c r="I29" s="134">
        <v>0.32955000000000001</v>
      </c>
      <c r="J29" s="125">
        <v>0.27835100000000002</v>
      </c>
    </row>
    <row r="30" spans="1:10" x14ac:dyDescent="0.25">
      <c r="A30" s="417"/>
      <c r="B30" s="151" t="s">
        <v>54</v>
      </c>
      <c r="C30" s="86"/>
      <c r="D30" s="136">
        <v>1279</v>
      </c>
      <c r="E30" s="136">
        <v>771</v>
      </c>
      <c r="F30" s="137">
        <v>0.60280999999999996</v>
      </c>
      <c r="G30" s="137">
        <v>6.2549999999999994E-2</v>
      </c>
      <c r="H30" s="137">
        <v>0.20485</v>
      </c>
      <c r="I30" s="138">
        <v>0.33542</v>
      </c>
      <c r="J30" s="143">
        <v>0.39762599999999998</v>
      </c>
    </row>
    <row r="31" spans="1:10" x14ac:dyDescent="0.25">
      <c r="A31" s="417"/>
      <c r="B31" s="152" t="s">
        <v>8</v>
      </c>
      <c r="C31" s="82" t="s">
        <v>55</v>
      </c>
      <c r="D31" s="140">
        <v>2737</v>
      </c>
      <c r="E31" s="140">
        <v>2476</v>
      </c>
      <c r="F31" s="141">
        <v>0.90464</v>
      </c>
      <c r="G31" s="141">
        <v>0.52758000000000005</v>
      </c>
      <c r="H31" s="141">
        <v>0.23200999999999999</v>
      </c>
      <c r="I31" s="142">
        <v>0.14505000000000001</v>
      </c>
      <c r="J31" s="125">
        <v>0.81504399999999999</v>
      </c>
    </row>
    <row r="32" spans="1:10" x14ac:dyDescent="0.25">
      <c r="A32" s="417"/>
      <c r="B32" s="150"/>
      <c r="C32" s="127" t="s">
        <v>56</v>
      </c>
      <c r="D32" s="128">
        <v>1892</v>
      </c>
      <c r="E32" s="128">
        <v>1580</v>
      </c>
      <c r="F32" s="129">
        <v>0.83509999999999995</v>
      </c>
      <c r="G32" s="129">
        <v>0.37208999999999998</v>
      </c>
      <c r="H32" s="129">
        <v>0.24629999999999999</v>
      </c>
      <c r="I32" s="130">
        <v>0.2167</v>
      </c>
      <c r="J32" s="125">
        <v>0.68870699999999996</v>
      </c>
    </row>
    <row r="33" spans="1:10" x14ac:dyDescent="0.25">
      <c r="A33" s="417"/>
      <c r="B33" s="150"/>
      <c r="C33" s="127" t="s">
        <v>57</v>
      </c>
      <c r="D33" s="128">
        <v>4192</v>
      </c>
      <c r="E33" s="128">
        <v>3308</v>
      </c>
      <c r="F33" s="129">
        <v>0.78912000000000004</v>
      </c>
      <c r="G33" s="129">
        <v>0.27074999999999999</v>
      </c>
      <c r="H33" s="129">
        <v>0.26073000000000002</v>
      </c>
      <c r="I33" s="130">
        <v>0.25763000000000003</v>
      </c>
      <c r="J33" s="125">
        <v>0.60812299999999997</v>
      </c>
    </row>
    <row r="34" spans="1:10" x14ac:dyDescent="0.25">
      <c r="A34" s="417"/>
      <c r="B34" s="150"/>
      <c r="C34" s="127" t="s">
        <v>58</v>
      </c>
      <c r="D34" s="128">
        <v>4435</v>
      </c>
      <c r="E34" s="128">
        <v>3147</v>
      </c>
      <c r="F34" s="129">
        <v>0.70957999999999999</v>
      </c>
      <c r="G34" s="129">
        <v>0.19345999999999999</v>
      </c>
      <c r="H34" s="129">
        <v>0.24126</v>
      </c>
      <c r="I34" s="130">
        <v>0.27485999999999999</v>
      </c>
      <c r="J34" s="125">
        <v>0.50179600000000002</v>
      </c>
    </row>
    <row r="35" spans="1:10" x14ac:dyDescent="0.25">
      <c r="A35" s="417"/>
      <c r="B35" s="150"/>
      <c r="C35" s="131" t="s">
        <v>59</v>
      </c>
      <c r="D35" s="132">
        <v>399</v>
      </c>
      <c r="E35" s="132">
        <v>256</v>
      </c>
      <c r="F35" s="133">
        <v>0.64159999999999995</v>
      </c>
      <c r="G35" s="133">
        <v>0.12781999999999999</v>
      </c>
      <c r="H35" s="133">
        <v>0.23058000000000001</v>
      </c>
      <c r="I35" s="134">
        <v>0.28321000000000002</v>
      </c>
      <c r="J35" s="125">
        <v>0.36320799999999998</v>
      </c>
    </row>
    <row r="36" spans="1:10" ht="15.75" thickBot="1" x14ac:dyDescent="0.3">
      <c r="A36" s="418"/>
      <c r="B36" s="153" t="s">
        <v>8</v>
      </c>
      <c r="C36" s="154"/>
      <c r="D36" s="146">
        <v>13655</v>
      </c>
      <c r="E36" s="146">
        <v>10767</v>
      </c>
      <c r="F36" s="147">
        <v>0.78849999999999998</v>
      </c>
      <c r="G36" s="147">
        <v>0.30698999999999999</v>
      </c>
      <c r="H36" s="147">
        <v>0.24576999999999999</v>
      </c>
      <c r="I36" s="148">
        <v>0.23574000000000001</v>
      </c>
      <c r="J36" s="125">
        <v>0.62814099999999995</v>
      </c>
    </row>
    <row r="37" spans="1:10" x14ac:dyDescent="0.25">
      <c r="A37" s="416" t="s">
        <v>62</v>
      </c>
      <c r="B37" s="149" t="s">
        <v>22</v>
      </c>
      <c r="C37" s="121" t="s">
        <v>63</v>
      </c>
      <c r="D37" s="122">
        <v>395</v>
      </c>
      <c r="E37" s="122">
        <v>381</v>
      </c>
      <c r="F37" s="123">
        <v>0.96455999999999997</v>
      </c>
      <c r="G37" s="123">
        <v>0.65569999999999995</v>
      </c>
      <c r="H37" s="123">
        <v>0.21772</v>
      </c>
      <c r="I37" s="124">
        <v>9.1139999999999999E-2</v>
      </c>
      <c r="J37" s="125">
        <v>0.92162200000000005</v>
      </c>
    </row>
    <row r="38" spans="1:10" x14ac:dyDescent="0.25">
      <c r="A38" s="417"/>
      <c r="B38" s="150"/>
      <c r="C38" s="127" t="s">
        <v>424</v>
      </c>
      <c r="D38" s="128">
        <v>10714</v>
      </c>
      <c r="E38" s="128">
        <v>8991</v>
      </c>
      <c r="F38" s="129">
        <v>0.83918000000000004</v>
      </c>
      <c r="G38" s="129">
        <v>0.35355999999999999</v>
      </c>
      <c r="H38" s="129">
        <v>0.26405000000000001</v>
      </c>
      <c r="I38" s="130">
        <v>0.22158</v>
      </c>
      <c r="J38" s="125">
        <v>0.69401900000000005</v>
      </c>
    </row>
    <row r="39" spans="1:10" x14ac:dyDescent="0.25">
      <c r="A39" s="417"/>
      <c r="B39" s="150"/>
      <c r="C39" s="127" t="s">
        <v>64</v>
      </c>
      <c r="D39" s="128">
        <v>1267</v>
      </c>
      <c r="E39" s="128">
        <v>624</v>
      </c>
      <c r="F39" s="129">
        <v>0.49249999999999999</v>
      </c>
      <c r="G39" s="129">
        <v>5.1299999999999998E-2</v>
      </c>
      <c r="H39" s="129">
        <v>0.14127999999999999</v>
      </c>
      <c r="I39" s="130">
        <v>0.29992000000000002</v>
      </c>
      <c r="J39" s="143">
        <v>0.21825700000000001</v>
      </c>
    </row>
    <row r="40" spans="1:10" x14ac:dyDescent="0.25">
      <c r="A40" s="417"/>
      <c r="B40" s="151" t="s">
        <v>53</v>
      </c>
      <c r="C40" s="155"/>
      <c r="D40" s="156">
        <v>12376</v>
      </c>
      <c r="E40" s="156">
        <v>9996</v>
      </c>
      <c r="F40" s="157">
        <v>0.80769000000000002</v>
      </c>
      <c r="G40" s="157">
        <v>0.33226</v>
      </c>
      <c r="H40" s="157">
        <v>0.25</v>
      </c>
      <c r="I40" s="158">
        <v>0.22544</v>
      </c>
      <c r="J40" s="125">
        <v>0.65373499999999996</v>
      </c>
    </row>
    <row r="41" spans="1:10" x14ac:dyDescent="0.25">
      <c r="A41" s="417"/>
      <c r="B41" s="152" t="s">
        <v>23</v>
      </c>
      <c r="C41" s="82"/>
      <c r="D41" s="140"/>
      <c r="E41" s="140"/>
      <c r="F41" s="141"/>
      <c r="G41" s="141"/>
      <c r="H41" s="141"/>
      <c r="I41" s="142"/>
      <c r="J41" s="159"/>
    </row>
    <row r="42" spans="1:10" x14ac:dyDescent="0.25">
      <c r="A42" s="417"/>
      <c r="B42" s="150"/>
      <c r="C42" s="127" t="s">
        <v>424</v>
      </c>
      <c r="D42" s="128">
        <v>490</v>
      </c>
      <c r="E42" s="128">
        <v>345</v>
      </c>
      <c r="F42" s="129">
        <v>0.70408000000000004</v>
      </c>
      <c r="G42" s="129">
        <v>8.7760000000000005E-2</v>
      </c>
      <c r="H42" s="129">
        <v>0.26734999999999998</v>
      </c>
      <c r="I42" s="130">
        <v>0.34898000000000001</v>
      </c>
      <c r="J42" s="125">
        <v>0.51501200000000003</v>
      </c>
    </row>
    <row r="43" spans="1:10" x14ac:dyDescent="0.25">
      <c r="A43" s="417"/>
      <c r="B43" s="150"/>
      <c r="C43" s="131" t="s">
        <v>64</v>
      </c>
      <c r="D43" s="132">
        <v>789</v>
      </c>
      <c r="E43" s="132">
        <v>426</v>
      </c>
      <c r="F43" s="133">
        <v>0.53991999999999996</v>
      </c>
      <c r="G43" s="133">
        <v>4.6890000000000001E-2</v>
      </c>
      <c r="H43" s="133">
        <v>0.16603000000000001</v>
      </c>
      <c r="I43" s="134">
        <v>0.32700000000000001</v>
      </c>
      <c r="J43" s="125">
        <v>0.34207700000000002</v>
      </c>
    </row>
    <row r="44" spans="1:10" x14ac:dyDescent="0.25">
      <c r="A44" s="417"/>
      <c r="B44" s="151" t="s">
        <v>54</v>
      </c>
      <c r="C44" s="86"/>
      <c r="D44" s="136">
        <v>1279</v>
      </c>
      <c r="E44" s="136">
        <v>771</v>
      </c>
      <c r="F44" s="137">
        <v>0.60280999999999996</v>
      </c>
      <c r="G44" s="137">
        <v>6.2549999999999994E-2</v>
      </c>
      <c r="H44" s="137">
        <v>0.20485</v>
      </c>
      <c r="I44" s="138">
        <v>0.33542</v>
      </c>
      <c r="J44" s="125">
        <v>0.39762599999999998</v>
      </c>
    </row>
    <row r="45" spans="1:10" x14ac:dyDescent="0.25">
      <c r="A45" s="417"/>
      <c r="B45" s="152" t="s">
        <v>8</v>
      </c>
      <c r="C45" s="82" t="s">
        <v>63</v>
      </c>
      <c r="D45" s="140">
        <v>395</v>
      </c>
      <c r="E45" s="140">
        <v>381</v>
      </c>
      <c r="F45" s="141">
        <v>0.96455999999999997</v>
      </c>
      <c r="G45" s="141">
        <v>0.65569999999999995</v>
      </c>
      <c r="H45" s="141">
        <v>0.21772</v>
      </c>
      <c r="I45" s="142">
        <v>9.1139999999999999E-2</v>
      </c>
      <c r="J45" s="125">
        <v>0.92162200000000005</v>
      </c>
    </row>
    <row r="46" spans="1:10" x14ac:dyDescent="0.25">
      <c r="A46" s="417"/>
      <c r="B46" s="150"/>
      <c r="C46" s="127" t="s">
        <v>424</v>
      </c>
      <c r="D46" s="128">
        <v>11204</v>
      </c>
      <c r="E46" s="128">
        <v>9336</v>
      </c>
      <c r="F46" s="129">
        <v>0.83326999999999996</v>
      </c>
      <c r="G46" s="129">
        <v>0.34193000000000001</v>
      </c>
      <c r="H46" s="129">
        <v>0.26418999999999998</v>
      </c>
      <c r="I46" s="130">
        <v>0.22714999999999999</v>
      </c>
      <c r="J46" s="125">
        <v>0.68697200000000003</v>
      </c>
    </row>
    <row r="47" spans="1:10" x14ac:dyDescent="0.25">
      <c r="A47" s="417"/>
      <c r="B47" s="150"/>
      <c r="C47" s="131" t="s">
        <v>64</v>
      </c>
      <c r="D47" s="132">
        <v>2056</v>
      </c>
      <c r="E47" s="132">
        <v>1050</v>
      </c>
      <c r="F47" s="133">
        <v>0.51070000000000004</v>
      </c>
      <c r="G47" s="133">
        <v>4.9610000000000001E-2</v>
      </c>
      <c r="H47" s="133">
        <v>0.15078</v>
      </c>
      <c r="I47" s="134">
        <v>0.31030999999999997</v>
      </c>
      <c r="J47" s="125">
        <v>0.271698</v>
      </c>
    </row>
    <row r="48" spans="1:10" ht="15.75" thickBot="1" x14ac:dyDescent="0.3">
      <c r="A48" s="418"/>
      <c r="B48" s="153" t="s">
        <v>8</v>
      </c>
      <c r="C48" s="154"/>
      <c r="D48" s="146">
        <v>13655</v>
      </c>
      <c r="E48" s="146">
        <v>10767</v>
      </c>
      <c r="F48" s="147">
        <v>0.78849999999999998</v>
      </c>
      <c r="G48" s="147">
        <v>0.30698999999999999</v>
      </c>
      <c r="H48" s="147">
        <v>0.24576999999999999</v>
      </c>
      <c r="I48" s="148">
        <v>0.23574000000000001</v>
      </c>
      <c r="J48" s="143">
        <v>0.62814099999999995</v>
      </c>
    </row>
    <row r="49" spans="1:10" x14ac:dyDescent="0.25">
      <c r="A49" s="416" t="s">
        <v>24</v>
      </c>
      <c r="B49" s="160" t="s">
        <v>22</v>
      </c>
      <c r="C49" s="121" t="s">
        <v>25</v>
      </c>
      <c r="D49" s="122">
        <v>6379</v>
      </c>
      <c r="E49" s="122">
        <v>5312</v>
      </c>
      <c r="F49" s="123">
        <v>0.83272999999999997</v>
      </c>
      <c r="G49" s="123">
        <v>0.37545000000000001</v>
      </c>
      <c r="H49" s="123">
        <v>0.25348999999999999</v>
      </c>
      <c r="I49" s="124">
        <v>0.20379</v>
      </c>
      <c r="J49" s="125">
        <v>0.68909200000000004</v>
      </c>
    </row>
    <row r="50" spans="1:10" x14ac:dyDescent="0.25">
      <c r="A50" s="417"/>
      <c r="B50" s="161"/>
      <c r="C50" s="127" t="s">
        <v>26</v>
      </c>
      <c r="D50" s="128">
        <v>5997</v>
      </c>
      <c r="E50" s="128">
        <v>4684</v>
      </c>
      <c r="F50" s="129">
        <v>0.78105999999999998</v>
      </c>
      <c r="G50" s="129">
        <v>0.28631000000000001</v>
      </c>
      <c r="H50" s="129">
        <v>0.24629000000000001</v>
      </c>
      <c r="I50" s="130">
        <v>0.24845999999999999</v>
      </c>
      <c r="J50" s="125">
        <v>0.61631100000000005</v>
      </c>
    </row>
    <row r="51" spans="1:10" x14ac:dyDescent="0.25">
      <c r="A51" s="417"/>
      <c r="B51" s="162" t="s">
        <v>53</v>
      </c>
      <c r="C51" s="86"/>
      <c r="D51" s="136">
        <v>12376</v>
      </c>
      <c r="E51" s="136">
        <v>9996</v>
      </c>
      <c r="F51" s="137">
        <v>0.80769000000000002</v>
      </c>
      <c r="G51" s="137">
        <v>0.33226</v>
      </c>
      <c r="H51" s="137">
        <v>0.25</v>
      </c>
      <c r="I51" s="138">
        <v>0.22544</v>
      </c>
      <c r="J51" s="125">
        <v>0.65373499999999996</v>
      </c>
    </row>
    <row r="52" spans="1:10" x14ac:dyDescent="0.25">
      <c r="A52" s="417"/>
      <c r="B52" s="163" t="s">
        <v>23</v>
      </c>
      <c r="C52" s="82" t="s">
        <v>25</v>
      </c>
      <c r="D52" s="140">
        <v>480</v>
      </c>
      <c r="E52" s="140">
        <v>306</v>
      </c>
      <c r="F52" s="141">
        <v>0.63749999999999996</v>
      </c>
      <c r="G52" s="141">
        <v>6.6669999999999993E-2</v>
      </c>
      <c r="H52" s="141">
        <v>0.22500000000000001</v>
      </c>
      <c r="I52" s="142">
        <v>0.34583000000000003</v>
      </c>
      <c r="J52" s="125">
        <v>0.397727</v>
      </c>
    </row>
    <row r="53" spans="1:10" x14ac:dyDescent="0.25">
      <c r="A53" s="417"/>
      <c r="B53" s="161"/>
      <c r="C53" s="127" t="s">
        <v>26</v>
      </c>
      <c r="D53" s="128">
        <v>799</v>
      </c>
      <c r="E53" s="128">
        <v>465</v>
      </c>
      <c r="F53" s="129">
        <v>0.58198000000000005</v>
      </c>
      <c r="G53" s="129">
        <v>6.0080000000000001E-2</v>
      </c>
      <c r="H53" s="129">
        <v>0.19273999999999999</v>
      </c>
      <c r="I53" s="130">
        <v>0.32916000000000001</v>
      </c>
      <c r="J53" s="125">
        <v>0.397561</v>
      </c>
    </row>
    <row r="54" spans="1:10" x14ac:dyDescent="0.25">
      <c r="A54" s="417"/>
      <c r="B54" s="162" t="s">
        <v>54</v>
      </c>
      <c r="C54" s="86"/>
      <c r="D54" s="136">
        <v>1279</v>
      </c>
      <c r="E54" s="136">
        <v>771</v>
      </c>
      <c r="F54" s="137">
        <v>0.60280999999999996</v>
      </c>
      <c r="G54" s="137">
        <v>6.2549999999999994E-2</v>
      </c>
      <c r="H54" s="137">
        <v>0.20485</v>
      </c>
      <c r="I54" s="138">
        <v>0.33542</v>
      </c>
      <c r="J54" s="125">
        <v>0.39762599999999998</v>
      </c>
    </row>
    <row r="55" spans="1:10" x14ac:dyDescent="0.25">
      <c r="A55" s="417"/>
      <c r="B55" s="163" t="s">
        <v>8</v>
      </c>
      <c r="C55" s="82" t="s">
        <v>25</v>
      </c>
      <c r="D55" s="140">
        <v>6859</v>
      </c>
      <c r="E55" s="140">
        <v>5618</v>
      </c>
      <c r="F55" s="141">
        <v>0.81906999999999996</v>
      </c>
      <c r="G55" s="141">
        <v>0.35383999999999999</v>
      </c>
      <c r="H55" s="141">
        <v>0.25148999999999999</v>
      </c>
      <c r="I55" s="142">
        <v>0.21373</v>
      </c>
      <c r="J55" s="125">
        <v>0.66637100000000005</v>
      </c>
    </row>
    <row r="56" spans="1:10" x14ac:dyDescent="0.25">
      <c r="A56" s="417"/>
      <c r="B56" s="161"/>
      <c r="C56" s="127" t="s">
        <v>26</v>
      </c>
      <c r="D56" s="128">
        <v>6796</v>
      </c>
      <c r="E56" s="128">
        <v>5149</v>
      </c>
      <c r="F56" s="129">
        <v>0.75765000000000005</v>
      </c>
      <c r="G56" s="129">
        <v>0.25971</v>
      </c>
      <c r="H56" s="129">
        <v>0.23999000000000001</v>
      </c>
      <c r="I56" s="130">
        <v>0.25795000000000001</v>
      </c>
      <c r="J56" s="125">
        <v>0.58960999999999997</v>
      </c>
    </row>
    <row r="57" spans="1:10" ht="15.75" thickBot="1" x14ac:dyDescent="0.3">
      <c r="A57" s="418"/>
      <c r="B57" s="164" t="s">
        <v>8</v>
      </c>
      <c r="C57" s="154"/>
      <c r="D57" s="146">
        <v>13655</v>
      </c>
      <c r="E57" s="146">
        <v>10767</v>
      </c>
      <c r="F57" s="147">
        <v>0.78849999999999998</v>
      </c>
      <c r="G57" s="147">
        <v>0.30698999999999999</v>
      </c>
      <c r="H57" s="147">
        <v>0.24576999999999999</v>
      </c>
      <c r="I57" s="148">
        <v>0.23574000000000001</v>
      </c>
      <c r="J57" s="143">
        <v>0.62814099999999995</v>
      </c>
    </row>
    <row r="58" spans="1:10" x14ac:dyDescent="0.25">
      <c r="A58" s="185" t="s">
        <v>402</v>
      </c>
    </row>
  </sheetData>
  <mergeCells count="4">
    <mergeCell ref="A4:A18"/>
    <mergeCell ref="A19:A36"/>
    <mergeCell ref="A37:A48"/>
    <mergeCell ref="A49:A5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8"/>
  <sheetViews>
    <sheetView showGridLines="0" workbookViewId="0">
      <selection activeCell="A20" sqref="A20"/>
    </sheetView>
  </sheetViews>
  <sheetFormatPr baseColWidth="10" defaultRowHeight="15" x14ac:dyDescent="0.25"/>
  <cols>
    <col min="1" max="1" width="13.28515625" customWidth="1"/>
    <col min="2" max="2" width="18.5703125" customWidth="1"/>
    <col min="3" max="3" width="8.42578125" style="233" bestFit="1" customWidth="1"/>
    <col min="4" max="4" width="7.85546875" bestFit="1" customWidth="1"/>
    <col min="5" max="6" width="7.140625" bestFit="1" customWidth="1"/>
    <col min="7" max="7" width="8.140625" bestFit="1" customWidth="1"/>
    <col min="8" max="8" width="7.5703125" bestFit="1" customWidth="1"/>
    <col min="9" max="9" width="8.28515625" bestFit="1" customWidth="1"/>
    <col min="10" max="10" width="17.7109375" customWidth="1"/>
  </cols>
  <sheetData>
    <row r="1" spans="1:10" x14ac:dyDescent="0.25">
      <c r="A1" s="186" t="s">
        <v>388</v>
      </c>
    </row>
    <row r="3" spans="1:10" ht="39" thickBot="1" x14ac:dyDescent="0.3">
      <c r="A3" s="118"/>
      <c r="B3" s="118"/>
      <c r="C3" s="234"/>
      <c r="D3" s="165" t="s">
        <v>72</v>
      </c>
      <c r="E3" s="165" t="s">
        <v>73</v>
      </c>
      <c r="F3" s="165" t="s">
        <v>74</v>
      </c>
      <c r="G3" s="166" t="s">
        <v>57</v>
      </c>
      <c r="H3" s="165" t="s">
        <v>75</v>
      </c>
      <c r="I3" s="165" t="s">
        <v>76</v>
      </c>
      <c r="J3" s="167" t="s">
        <v>782</v>
      </c>
    </row>
    <row r="4" spans="1:10" x14ac:dyDescent="0.25">
      <c r="A4" s="419" t="s">
        <v>22</v>
      </c>
      <c r="B4" s="168" t="s">
        <v>783</v>
      </c>
      <c r="C4" s="235" t="s">
        <v>425</v>
      </c>
      <c r="D4" s="353">
        <v>80</v>
      </c>
      <c r="E4" s="354">
        <v>260</v>
      </c>
      <c r="F4" s="354">
        <v>320</v>
      </c>
      <c r="G4" s="354">
        <v>311.80028279999999</v>
      </c>
      <c r="H4" s="354">
        <v>370</v>
      </c>
      <c r="I4" s="355">
        <v>420</v>
      </c>
      <c r="J4" s="169">
        <v>266</v>
      </c>
    </row>
    <row r="5" spans="1:10" x14ac:dyDescent="0.25">
      <c r="A5" s="420"/>
      <c r="B5" s="170" t="s">
        <v>780</v>
      </c>
      <c r="C5" s="236" t="s">
        <v>426</v>
      </c>
      <c r="D5" s="277">
        <v>0</v>
      </c>
      <c r="E5" s="356">
        <v>150</v>
      </c>
      <c r="F5" s="356">
        <v>181.5</v>
      </c>
      <c r="G5" s="356">
        <v>180.21538799999999</v>
      </c>
      <c r="H5" s="356">
        <v>214.5</v>
      </c>
      <c r="I5" s="357">
        <v>294</v>
      </c>
      <c r="J5" s="172">
        <v>178</v>
      </c>
    </row>
    <row r="6" spans="1:10" x14ac:dyDescent="0.25">
      <c r="A6" s="420"/>
      <c r="B6" s="173" t="s">
        <v>77</v>
      </c>
      <c r="C6" s="232" t="s">
        <v>427</v>
      </c>
      <c r="D6" s="358">
        <v>0</v>
      </c>
      <c r="E6" s="359">
        <v>80.5</v>
      </c>
      <c r="F6" s="359">
        <v>103.5</v>
      </c>
      <c r="G6" s="359">
        <v>103.9636878</v>
      </c>
      <c r="H6" s="359">
        <v>127.5</v>
      </c>
      <c r="I6" s="360">
        <v>194</v>
      </c>
      <c r="J6" s="172">
        <v>111</v>
      </c>
    </row>
    <row r="7" spans="1:10" ht="15.75" thickBot="1" x14ac:dyDescent="0.3">
      <c r="A7" s="421"/>
      <c r="B7" s="174" t="s">
        <v>848</v>
      </c>
      <c r="C7" s="237" t="s">
        <v>428</v>
      </c>
      <c r="D7" s="361">
        <v>80</v>
      </c>
      <c r="E7" s="362">
        <v>417</v>
      </c>
      <c r="F7" s="362">
        <v>500.5</v>
      </c>
      <c r="G7" s="362">
        <v>492.01603540000002</v>
      </c>
      <c r="H7" s="362">
        <v>579.5</v>
      </c>
      <c r="I7" s="363">
        <v>700</v>
      </c>
      <c r="J7" s="175">
        <v>441</v>
      </c>
    </row>
    <row r="8" spans="1:10" x14ac:dyDescent="0.25">
      <c r="A8" s="419" t="s">
        <v>23</v>
      </c>
      <c r="B8" s="168" t="s">
        <v>783</v>
      </c>
      <c r="C8" s="235" t="s">
        <v>425</v>
      </c>
      <c r="D8" s="353">
        <v>80</v>
      </c>
      <c r="E8" s="354">
        <v>230</v>
      </c>
      <c r="F8" s="354">
        <v>285</v>
      </c>
      <c r="G8" s="354">
        <v>278.07032459999999</v>
      </c>
      <c r="H8" s="354">
        <v>325</v>
      </c>
      <c r="I8" s="355">
        <v>420</v>
      </c>
      <c r="J8" s="169">
        <v>242</v>
      </c>
    </row>
    <row r="9" spans="1:10" x14ac:dyDescent="0.25">
      <c r="A9" s="420"/>
      <c r="B9" s="170" t="s">
        <v>780</v>
      </c>
      <c r="C9" s="236" t="s">
        <v>426</v>
      </c>
      <c r="D9" s="277">
        <v>0</v>
      </c>
      <c r="E9" s="356">
        <v>129</v>
      </c>
      <c r="F9" s="356">
        <v>154.25</v>
      </c>
      <c r="G9" s="356">
        <v>150.686476</v>
      </c>
      <c r="H9" s="356">
        <v>175</v>
      </c>
      <c r="I9" s="357">
        <v>259</v>
      </c>
      <c r="J9" s="172">
        <v>157</v>
      </c>
    </row>
    <row r="10" spans="1:10" x14ac:dyDescent="0.25">
      <c r="A10" s="420"/>
      <c r="B10" s="173" t="s">
        <v>77</v>
      </c>
      <c r="C10" s="232" t="s">
        <v>427</v>
      </c>
      <c r="D10" s="358">
        <v>0</v>
      </c>
      <c r="E10" s="359">
        <v>69</v>
      </c>
      <c r="F10" s="359">
        <v>84.75</v>
      </c>
      <c r="G10" s="359">
        <v>83.700927399999998</v>
      </c>
      <c r="H10" s="359">
        <v>100.5</v>
      </c>
      <c r="I10" s="360">
        <v>170</v>
      </c>
      <c r="J10" s="172">
        <v>99</v>
      </c>
    </row>
    <row r="11" spans="1:10" ht="15.75" thickBot="1" x14ac:dyDescent="0.3">
      <c r="A11" s="421"/>
      <c r="B11" s="174" t="s">
        <v>848</v>
      </c>
      <c r="C11" s="237" t="s">
        <v>428</v>
      </c>
      <c r="D11" s="361">
        <v>80</v>
      </c>
      <c r="E11" s="362">
        <v>372</v>
      </c>
      <c r="F11" s="362">
        <v>436.25</v>
      </c>
      <c r="G11" s="362">
        <v>428.79868620000002</v>
      </c>
      <c r="H11" s="362">
        <v>491.5</v>
      </c>
      <c r="I11" s="363">
        <v>664.5</v>
      </c>
      <c r="J11" s="175">
        <v>399</v>
      </c>
    </row>
    <row r="12" spans="1:10" x14ac:dyDescent="0.25">
      <c r="A12" s="419" t="s">
        <v>8</v>
      </c>
      <c r="B12" s="168" t="s">
        <v>783</v>
      </c>
      <c r="C12" s="235" t="s">
        <v>425</v>
      </c>
      <c r="D12" s="353">
        <v>80</v>
      </c>
      <c r="E12" s="354">
        <v>260</v>
      </c>
      <c r="F12" s="354">
        <v>320</v>
      </c>
      <c r="G12" s="354">
        <v>308.83777909999998</v>
      </c>
      <c r="H12" s="354">
        <v>370</v>
      </c>
      <c r="I12" s="355">
        <v>420</v>
      </c>
      <c r="J12" s="169">
        <v>264</v>
      </c>
    </row>
    <row r="13" spans="1:10" x14ac:dyDescent="0.25">
      <c r="A13" s="420"/>
      <c r="B13" s="170" t="s">
        <v>780</v>
      </c>
      <c r="C13" s="236" t="s">
        <v>426</v>
      </c>
      <c r="D13" s="277">
        <v>0</v>
      </c>
      <c r="E13" s="356">
        <v>148</v>
      </c>
      <c r="F13" s="356">
        <v>178.5</v>
      </c>
      <c r="G13" s="356">
        <v>177.62186249999999</v>
      </c>
      <c r="H13" s="356">
        <v>211.5</v>
      </c>
      <c r="I13" s="357">
        <v>294</v>
      </c>
      <c r="J13" s="172">
        <v>176</v>
      </c>
    </row>
    <row r="14" spans="1:10" x14ac:dyDescent="0.25">
      <c r="A14" s="420"/>
      <c r="B14" s="173" t="s">
        <v>77</v>
      </c>
      <c r="C14" s="232" t="s">
        <v>427</v>
      </c>
      <c r="D14" s="358">
        <v>0</v>
      </c>
      <c r="E14" s="359">
        <v>79</v>
      </c>
      <c r="F14" s="359">
        <v>101.5</v>
      </c>
      <c r="G14" s="359">
        <v>102.18400870000001</v>
      </c>
      <c r="H14" s="359">
        <v>125.5</v>
      </c>
      <c r="I14" s="360">
        <v>194</v>
      </c>
      <c r="J14" s="172">
        <v>110</v>
      </c>
    </row>
    <row r="15" spans="1:10" ht="15.75" thickBot="1" x14ac:dyDescent="0.3">
      <c r="A15" s="421"/>
      <c r="B15" s="174" t="s">
        <v>848</v>
      </c>
      <c r="C15" s="237" t="s">
        <v>428</v>
      </c>
      <c r="D15" s="361">
        <v>80</v>
      </c>
      <c r="E15" s="362">
        <v>411</v>
      </c>
      <c r="F15" s="362">
        <v>493.5</v>
      </c>
      <c r="G15" s="362">
        <v>486.46365300000002</v>
      </c>
      <c r="H15" s="362">
        <v>572</v>
      </c>
      <c r="I15" s="363">
        <v>700</v>
      </c>
      <c r="J15" s="175">
        <v>437.5</v>
      </c>
    </row>
    <row r="16" spans="1:10" x14ac:dyDescent="0.25">
      <c r="A16" s="185" t="s">
        <v>389</v>
      </c>
    </row>
    <row r="17" spans="1:3" s="225" customFormat="1" x14ac:dyDescent="0.25">
      <c r="A17" s="185" t="s">
        <v>839</v>
      </c>
      <c r="C17" s="233"/>
    </row>
    <row r="18" spans="1:3" x14ac:dyDescent="0.25">
      <c r="A18" s="185" t="s">
        <v>781</v>
      </c>
    </row>
  </sheetData>
  <mergeCells count="3">
    <mergeCell ref="A4:A7"/>
    <mergeCell ref="A8:A11"/>
    <mergeCell ref="A12:A15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29"/>
  <sheetViews>
    <sheetView showGridLines="0" workbookViewId="0">
      <selection activeCell="A27" sqref="A27"/>
    </sheetView>
  </sheetViews>
  <sheetFormatPr baseColWidth="10" defaultRowHeight="15" x14ac:dyDescent="0.25"/>
  <cols>
    <col min="1" max="1" width="16.140625" customWidth="1"/>
    <col min="2" max="2" width="6.42578125" customWidth="1"/>
    <col min="3" max="3" width="35" customWidth="1"/>
    <col min="4" max="4" width="10.28515625" bestFit="1" customWidth="1"/>
    <col min="5" max="5" width="7" bestFit="1" customWidth="1"/>
    <col min="6" max="6" width="8.5703125" bestFit="1" customWidth="1"/>
    <col min="7" max="8" width="7.85546875" bestFit="1" customWidth="1"/>
    <col min="9" max="9" width="8.42578125" bestFit="1" customWidth="1"/>
    <col min="10" max="10" width="8.5703125" bestFit="1" customWidth="1"/>
    <col min="11" max="11" width="8.85546875" bestFit="1" customWidth="1"/>
  </cols>
  <sheetData>
    <row r="1" spans="1:11" x14ac:dyDescent="0.25">
      <c r="A1" s="186" t="s">
        <v>387</v>
      </c>
    </row>
    <row r="3" spans="1:11" ht="25.5" x14ac:dyDescent="0.25">
      <c r="A3" s="239"/>
      <c r="B3" s="239"/>
      <c r="C3" s="245"/>
      <c r="D3" s="244" t="s">
        <v>78</v>
      </c>
      <c r="E3" s="176" t="s">
        <v>444</v>
      </c>
      <c r="F3" s="176" t="s">
        <v>72</v>
      </c>
      <c r="G3" s="176" t="s">
        <v>73</v>
      </c>
      <c r="H3" s="176" t="s">
        <v>74</v>
      </c>
      <c r="I3" s="176" t="s">
        <v>57</v>
      </c>
      <c r="J3" s="176" t="s">
        <v>75</v>
      </c>
      <c r="K3" s="176" t="s">
        <v>76</v>
      </c>
    </row>
    <row r="4" spans="1:11" x14ac:dyDescent="0.25">
      <c r="A4" s="422" t="s">
        <v>19</v>
      </c>
      <c r="B4" s="243" t="s">
        <v>430</v>
      </c>
      <c r="C4" s="247" t="s">
        <v>445</v>
      </c>
      <c r="D4" s="248">
        <v>50</v>
      </c>
      <c r="E4" s="249">
        <v>13439</v>
      </c>
      <c r="F4" s="264">
        <v>10</v>
      </c>
      <c r="G4" s="264">
        <v>25</v>
      </c>
      <c r="H4" s="265">
        <v>40</v>
      </c>
      <c r="I4" s="265">
        <v>37.18</v>
      </c>
      <c r="J4" s="265">
        <v>50</v>
      </c>
      <c r="K4" s="266">
        <v>50</v>
      </c>
    </row>
    <row r="5" spans="1:11" x14ac:dyDescent="0.25">
      <c r="A5" s="424"/>
      <c r="B5" s="240"/>
      <c r="C5" s="250" t="s">
        <v>436</v>
      </c>
      <c r="D5" s="251">
        <v>50</v>
      </c>
      <c r="E5" s="252">
        <v>13384</v>
      </c>
      <c r="F5" s="267">
        <v>10</v>
      </c>
      <c r="G5" s="267">
        <v>25</v>
      </c>
      <c r="H5" s="268">
        <v>40</v>
      </c>
      <c r="I5" s="268">
        <v>37.35</v>
      </c>
      <c r="J5" s="268">
        <v>50</v>
      </c>
      <c r="K5" s="269">
        <v>50</v>
      </c>
    </row>
    <row r="6" spans="1:11" ht="25.5" x14ac:dyDescent="0.25">
      <c r="A6" s="424"/>
      <c r="B6" s="240"/>
      <c r="C6" s="250" t="s">
        <v>446</v>
      </c>
      <c r="D6" s="251">
        <v>50</v>
      </c>
      <c r="E6" s="252">
        <v>13439</v>
      </c>
      <c r="F6" s="267">
        <v>10</v>
      </c>
      <c r="G6" s="267">
        <v>25</v>
      </c>
      <c r="H6" s="268">
        <v>40</v>
      </c>
      <c r="I6" s="268">
        <v>36.590000000000003</v>
      </c>
      <c r="J6" s="268">
        <v>50</v>
      </c>
      <c r="K6" s="269">
        <v>50</v>
      </c>
    </row>
    <row r="7" spans="1:11" x14ac:dyDescent="0.25">
      <c r="A7" s="424"/>
      <c r="B7" s="240"/>
      <c r="C7" s="250" t="s">
        <v>447</v>
      </c>
      <c r="D7" s="251">
        <v>50</v>
      </c>
      <c r="E7" s="252">
        <v>13439</v>
      </c>
      <c r="F7" s="267">
        <v>10</v>
      </c>
      <c r="G7" s="267">
        <v>40</v>
      </c>
      <c r="H7" s="268">
        <v>40</v>
      </c>
      <c r="I7" s="268">
        <v>41.47</v>
      </c>
      <c r="J7" s="268">
        <v>50</v>
      </c>
      <c r="K7" s="269">
        <v>50</v>
      </c>
    </row>
    <row r="8" spans="1:11" x14ac:dyDescent="0.25">
      <c r="A8" s="424"/>
      <c r="B8" s="240"/>
      <c r="C8" s="250" t="s">
        <v>448</v>
      </c>
      <c r="D8" s="251">
        <v>50</v>
      </c>
      <c r="E8" s="252">
        <v>13439</v>
      </c>
      <c r="F8" s="267">
        <v>10</v>
      </c>
      <c r="G8" s="267">
        <v>40</v>
      </c>
      <c r="H8" s="268">
        <v>40</v>
      </c>
      <c r="I8" s="268">
        <v>39.229999999999997</v>
      </c>
      <c r="J8" s="268">
        <v>50</v>
      </c>
      <c r="K8" s="269">
        <v>50</v>
      </c>
    </row>
    <row r="9" spans="1:11" x14ac:dyDescent="0.25">
      <c r="A9" s="424"/>
      <c r="B9" s="240"/>
      <c r="C9" s="250" t="s">
        <v>449</v>
      </c>
      <c r="D9" s="251">
        <v>50</v>
      </c>
      <c r="E9" s="252">
        <v>13439</v>
      </c>
      <c r="F9" s="267">
        <v>10</v>
      </c>
      <c r="G9" s="267">
        <v>40</v>
      </c>
      <c r="H9" s="268">
        <v>40</v>
      </c>
      <c r="I9" s="268">
        <v>41.34</v>
      </c>
      <c r="J9" s="268">
        <v>50</v>
      </c>
      <c r="K9" s="269">
        <v>50</v>
      </c>
    </row>
    <row r="10" spans="1:11" ht="25.5" x14ac:dyDescent="0.25">
      <c r="A10" s="424"/>
      <c r="B10" s="240"/>
      <c r="C10" s="250" t="s">
        <v>450</v>
      </c>
      <c r="D10" s="251">
        <v>50</v>
      </c>
      <c r="E10" s="252">
        <v>13439</v>
      </c>
      <c r="F10" s="267">
        <v>10</v>
      </c>
      <c r="G10" s="267">
        <v>25</v>
      </c>
      <c r="H10" s="268">
        <v>40</v>
      </c>
      <c r="I10" s="268">
        <v>37.340000000000003</v>
      </c>
      <c r="J10" s="268">
        <v>50</v>
      </c>
      <c r="K10" s="269">
        <v>50</v>
      </c>
    </row>
    <row r="11" spans="1:11" ht="25.5" x14ac:dyDescent="0.25">
      <c r="A11" s="424"/>
      <c r="B11" s="240"/>
      <c r="C11" s="250" t="s">
        <v>451</v>
      </c>
      <c r="D11" s="251">
        <v>50</v>
      </c>
      <c r="E11" s="252">
        <v>13439</v>
      </c>
      <c r="F11" s="267">
        <v>10</v>
      </c>
      <c r="G11" s="267">
        <v>25</v>
      </c>
      <c r="H11" s="268">
        <v>40</v>
      </c>
      <c r="I11" s="268">
        <v>38.22</v>
      </c>
      <c r="J11" s="268">
        <v>50</v>
      </c>
      <c r="K11" s="269">
        <v>50</v>
      </c>
    </row>
    <row r="12" spans="1:11" x14ac:dyDescent="0.25">
      <c r="A12" s="424"/>
      <c r="B12" s="241" t="s">
        <v>442</v>
      </c>
      <c r="C12" s="253"/>
      <c r="D12" s="254">
        <v>400</v>
      </c>
      <c r="E12" s="255">
        <v>13439</v>
      </c>
      <c r="F12" s="270">
        <v>80</v>
      </c>
      <c r="G12" s="270">
        <v>260</v>
      </c>
      <c r="H12" s="270">
        <v>320</v>
      </c>
      <c r="I12" s="270">
        <v>308.68</v>
      </c>
      <c r="J12" s="270">
        <v>370</v>
      </c>
      <c r="K12" s="271">
        <v>400</v>
      </c>
    </row>
    <row r="13" spans="1:11" x14ac:dyDescent="0.25">
      <c r="A13" s="424"/>
      <c r="B13" s="240" t="s">
        <v>432</v>
      </c>
      <c r="C13" s="250"/>
      <c r="D13" s="251" t="s">
        <v>443</v>
      </c>
      <c r="E13" s="252">
        <v>2542</v>
      </c>
      <c r="F13" s="267">
        <v>0</v>
      </c>
      <c r="G13" s="267">
        <v>10</v>
      </c>
      <c r="H13" s="268">
        <v>20</v>
      </c>
      <c r="I13" s="268">
        <v>16.489999999999998</v>
      </c>
      <c r="J13" s="268">
        <v>20</v>
      </c>
      <c r="K13" s="269">
        <v>20</v>
      </c>
    </row>
    <row r="14" spans="1:11" x14ac:dyDescent="0.25">
      <c r="A14" s="246" t="s">
        <v>439</v>
      </c>
      <c r="B14" s="177"/>
      <c r="C14" s="256"/>
      <c r="D14" s="257">
        <v>400</v>
      </c>
      <c r="E14" s="263">
        <v>13439</v>
      </c>
      <c r="F14" s="258">
        <v>80</v>
      </c>
      <c r="G14" s="258">
        <v>260</v>
      </c>
      <c r="H14" s="258">
        <v>320</v>
      </c>
      <c r="I14" s="258">
        <v>311.8</v>
      </c>
      <c r="J14" s="258">
        <v>370</v>
      </c>
      <c r="K14" s="259">
        <v>420</v>
      </c>
    </row>
    <row r="15" spans="1:11" x14ac:dyDescent="0.25">
      <c r="A15" s="422" t="s">
        <v>431</v>
      </c>
      <c r="B15" s="243" t="s">
        <v>18</v>
      </c>
      <c r="C15" s="247" t="s">
        <v>452</v>
      </c>
      <c r="D15" s="248">
        <v>50</v>
      </c>
      <c r="E15" s="249">
        <v>13439</v>
      </c>
      <c r="F15" s="264">
        <v>0</v>
      </c>
      <c r="G15" s="264">
        <v>15</v>
      </c>
      <c r="H15" s="265">
        <v>24</v>
      </c>
      <c r="I15" s="265">
        <v>24.07</v>
      </c>
      <c r="J15" s="265">
        <v>33</v>
      </c>
      <c r="K15" s="266">
        <v>50</v>
      </c>
    </row>
    <row r="16" spans="1:11" x14ac:dyDescent="0.25">
      <c r="A16" s="424"/>
      <c r="B16" s="240"/>
      <c r="C16" s="250" t="s">
        <v>433</v>
      </c>
      <c r="D16" s="251">
        <v>50</v>
      </c>
      <c r="E16" s="252">
        <v>13427</v>
      </c>
      <c r="F16" s="267">
        <v>0</v>
      </c>
      <c r="G16" s="267">
        <v>23.5</v>
      </c>
      <c r="H16" s="268">
        <v>29.5</v>
      </c>
      <c r="I16" s="268">
        <v>29.38</v>
      </c>
      <c r="J16" s="268">
        <v>35.5</v>
      </c>
      <c r="K16" s="269">
        <v>50</v>
      </c>
    </row>
    <row r="17" spans="1:13" x14ac:dyDescent="0.25">
      <c r="A17" s="424"/>
      <c r="B17" s="240"/>
      <c r="C17" s="250" t="s">
        <v>455</v>
      </c>
      <c r="D17" s="251">
        <v>50</v>
      </c>
      <c r="E17" s="252">
        <v>13439</v>
      </c>
      <c r="F17" s="267">
        <v>0</v>
      </c>
      <c r="G17" s="267">
        <v>19</v>
      </c>
      <c r="H17" s="268">
        <v>25</v>
      </c>
      <c r="I17" s="268">
        <v>25.81</v>
      </c>
      <c r="J17" s="268">
        <v>32</v>
      </c>
      <c r="K17" s="269">
        <v>50</v>
      </c>
    </row>
    <row r="18" spans="1:13" x14ac:dyDescent="0.25">
      <c r="A18" s="424"/>
      <c r="B18" s="240"/>
      <c r="C18" s="250" t="s">
        <v>434</v>
      </c>
      <c r="D18" s="251">
        <v>50</v>
      </c>
      <c r="E18" s="252">
        <v>13439</v>
      </c>
      <c r="F18" s="267">
        <v>0</v>
      </c>
      <c r="G18" s="267">
        <v>18.5</v>
      </c>
      <c r="H18" s="268">
        <v>24.5</v>
      </c>
      <c r="I18" s="268">
        <v>24.72</v>
      </c>
      <c r="J18" s="268">
        <v>31</v>
      </c>
      <c r="K18" s="269">
        <v>49.5</v>
      </c>
    </row>
    <row r="19" spans="1:13" x14ac:dyDescent="0.25">
      <c r="A19" s="424"/>
      <c r="B19" s="241" t="s">
        <v>438</v>
      </c>
      <c r="C19" s="253"/>
      <c r="D19" s="254">
        <v>200</v>
      </c>
      <c r="E19" s="255">
        <v>13439</v>
      </c>
      <c r="F19" s="270">
        <v>0</v>
      </c>
      <c r="G19" s="270">
        <v>80.5</v>
      </c>
      <c r="H19" s="270">
        <v>103.5</v>
      </c>
      <c r="I19" s="270">
        <v>103.96</v>
      </c>
      <c r="J19" s="270">
        <v>127.5</v>
      </c>
      <c r="K19" s="271">
        <v>194</v>
      </c>
    </row>
    <row r="20" spans="1:13" x14ac:dyDescent="0.25">
      <c r="A20" s="424"/>
      <c r="B20" s="240" t="s">
        <v>453</v>
      </c>
      <c r="C20" s="250"/>
      <c r="D20" s="251">
        <v>100</v>
      </c>
      <c r="E20" s="252">
        <v>13439</v>
      </c>
      <c r="F20" s="267">
        <v>0</v>
      </c>
      <c r="G20" s="267">
        <v>64</v>
      </c>
      <c r="H20" s="268">
        <v>80</v>
      </c>
      <c r="I20" s="268">
        <v>76.239999999999995</v>
      </c>
      <c r="J20" s="268">
        <v>93</v>
      </c>
      <c r="K20" s="269">
        <v>100</v>
      </c>
    </row>
    <row r="21" spans="1:13" x14ac:dyDescent="0.25">
      <c r="A21" s="246" t="s">
        <v>437</v>
      </c>
      <c r="B21" s="177"/>
      <c r="C21" s="256"/>
      <c r="D21" s="257">
        <v>300</v>
      </c>
      <c r="E21" s="263">
        <v>13439</v>
      </c>
      <c r="F21" s="258">
        <v>0</v>
      </c>
      <c r="G21" s="258">
        <v>150</v>
      </c>
      <c r="H21" s="258">
        <v>181.5</v>
      </c>
      <c r="I21" s="258">
        <v>180.22</v>
      </c>
      <c r="J21" s="258">
        <v>214.5</v>
      </c>
      <c r="K21" s="259">
        <v>294</v>
      </c>
    </row>
    <row r="22" spans="1:13" x14ac:dyDescent="0.25">
      <c r="A22" s="238" t="s">
        <v>429</v>
      </c>
      <c r="B22" s="242"/>
      <c r="C22" s="260"/>
      <c r="D22" s="261">
        <v>700</v>
      </c>
      <c r="E22" s="262">
        <v>13439</v>
      </c>
      <c r="F22" s="272">
        <v>80</v>
      </c>
      <c r="G22" s="272">
        <v>417</v>
      </c>
      <c r="H22" s="272">
        <v>500.5</v>
      </c>
      <c r="I22" s="272">
        <v>492</v>
      </c>
      <c r="J22" s="272">
        <v>579.5</v>
      </c>
      <c r="K22" s="273">
        <v>700</v>
      </c>
      <c r="M22" s="364"/>
    </row>
    <row r="23" spans="1:13" x14ac:dyDescent="0.25">
      <c r="A23" s="422" t="s">
        <v>440</v>
      </c>
      <c r="B23" s="423"/>
      <c r="C23" s="247" t="s">
        <v>454</v>
      </c>
      <c r="D23" s="248">
        <v>50</v>
      </c>
      <c r="E23" s="249">
        <v>16</v>
      </c>
      <c r="F23" s="264">
        <v>4</v>
      </c>
      <c r="G23" s="264">
        <v>28.5</v>
      </c>
      <c r="H23" s="265">
        <v>35.75</v>
      </c>
      <c r="I23" s="265">
        <v>32.409999999999997</v>
      </c>
      <c r="J23" s="265">
        <v>40.5</v>
      </c>
      <c r="K23" s="266">
        <v>44.5</v>
      </c>
    </row>
    <row r="24" spans="1:13" x14ac:dyDescent="0.25">
      <c r="A24" s="424"/>
      <c r="B24" s="425"/>
      <c r="C24" s="250" t="s">
        <v>435</v>
      </c>
      <c r="D24" s="251">
        <v>50</v>
      </c>
      <c r="E24" s="252">
        <v>16</v>
      </c>
      <c r="F24" s="267">
        <v>10</v>
      </c>
      <c r="G24" s="267">
        <v>31</v>
      </c>
      <c r="H24" s="268">
        <v>35.5</v>
      </c>
      <c r="I24" s="268">
        <v>34.880000000000003</v>
      </c>
      <c r="J24" s="268">
        <v>42.5</v>
      </c>
      <c r="K24" s="269">
        <v>50</v>
      </c>
    </row>
    <row r="25" spans="1:13" x14ac:dyDescent="0.25">
      <c r="A25" s="246" t="s">
        <v>441</v>
      </c>
      <c r="B25" s="177"/>
      <c r="C25" s="256"/>
      <c r="D25" s="257">
        <v>100</v>
      </c>
      <c r="E25" s="263">
        <v>16</v>
      </c>
      <c r="F25" s="258">
        <v>14</v>
      </c>
      <c r="G25" s="258">
        <v>62.75</v>
      </c>
      <c r="H25" s="258">
        <v>71.5</v>
      </c>
      <c r="I25" s="258">
        <v>67.28</v>
      </c>
      <c r="J25" s="258">
        <v>78.75</v>
      </c>
      <c r="K25" s="259">
        <v>92</v>
      </c>
    </row>
    <row r="26" spans="1:13" x14ac:dyDescent="0.25">
      <c r="A26" s="185" t="s">
        <v>857</v>
      </c>
    </row>
    <row r="27" spans="1:13" x14ac:dyDescent="0.25">
      <c r="A27" s="185"/>
    </row>
    <row r="28" spans="1:13" x14ac:dyDescent="0.25">
      <c r="A28" s="185"/>
    </row>
    <row r="29" spans="1:13" x14ac:dyDescent="0.25">
      <c r="A29" s="185"/>
    </row>
  </sheetData>
  <mergeCells count="3">
    <mergeCell ref="A23:B24"/>
    <mergeCell ref="A4:A13"/>
    <mergeCell ref="A15:A20"/>
  </mergeCells>
  <pageMargins left="0.7" right="0.7" top="0.75" bottom="0.75" header="0.3" footer="0.3"/>
  <ignoredErrors>
    <ignoredError sqref="D13" numberStoredAsText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K24"/>
  <sheetViews>
    <sheetView showGridLines="0" workbookViewId="0">
      <selection activeCell="A26" sqref="A26"/>
    </sheetView>
  </sheetViews>
  <sheetFormatPr baseColWidth="10" defaultRowHeight="15" x14ac:dyDescent="0.25"/>
  <cols>
    <col min="1" max="1" width="11.85546875" customWidth="1"/>
    <col min="2" max="2" width="7.5703125" customWidth="1"/>
    <col min="3" max="3" width="28" customWidth="1"/>
    <col min="4" max="4" width="10.28515625" bestFit="1" customWidth="1"/>
    <col min="5" max="5" width="7" bestFit="1" customWidth="1"/>
    <col min="6" max="11" width="9.140625" customWidth="1"/>
  </cols>
  <sheetData>
    <row r="1" spans="1:11" x14ac:dyDescent="0.25">
      <c r="A1" s="186" t="s">
        <v>386</v>
      </c>
    </row>
    <row r="4" spans="1:11" ht="25.5" x14ac:dyDescent="0.25">
      <c r="A4" s="239"/>
      <c r="B4" s="239"/>
      <c r="C4" s="245"/>
      <c r="D4" s="244" t="s">
        <v>78</v>
      </c>
      <c r="E4" s="176" t="s">
        <v>444</v>
      </c>
      <c r="F4" s="176" t="s">
        <v>72</v>
      </c>
      <c r="G4" s="176" t="s">
        <v>73</v>
      </c>
      <c r="H4" s="176" t="s">
        <v>74</v>
      </c>
      <c r="I4" s="176" t="s">
        <v>57</v>
      </c>
      <c r="J4" s="176" t="s">
        <v>75</v>
      </c>
      <c r="K4" s="176" t="s">
        <v>76</v>
      </c>
    </row>
    <row r="5" spans="1:11" x14ac:dyDescent="0.25">
      <c r="A5" s="422" t="s">
        <v>19</v>
      </c>
      <c r="B5" s="243" t="s">
        <v>430</v>
      </c>
      <c r="C5" s="247" t="s">
        <v>445</v>
      </c>
      <c r="D5" s="248">
        <v>50</v>
      </c>
      <c r="E5" s="249">
        <v>922</v>
      </c>
      <c r="F5" s="264">
        <v>10</v>
      </c>
      <c r="G5" s="264">
        <v>25</v>
      </c>
      <c r="H5" s="265">
        <v>40</v>
      </c>
      <c r="I5" s="265">
        <v>32.53</v>
      </c>
      <c r="J5" s="265">
        <v>40</v>
      </c>
      <c r="K5" s="266">
        <v>50</v>
      </c>
    </row>
    <row r="6" spans="1:11" x14ac:dyDescent="0.25">
      <c r="A6" s="424"/>
      <c r="B6" s="240"/>
      <c r="C6" s="250" t="s">
        <v>436</v>
      </c>
      <c r="D6" s="251">
        <v>50</v>
      </c>
      <c r="E6" s="252">
        <v>909</v>
      </c>
      <c r="F6" s="267">
        <v>10</v>
      </c>
      <c r="G6" s="267">
        <v>25</v>
      </c>
      <c r="H6" s="268">
        <v>40</v>
      </c>
      <c r="I6" s="268">
        <v>31.79</v>
      </c>
      <c r="J6" s="268">
        <v>40</v>
      </c>
      <c r="K6" s="269">
        <v>50</v>
      </c>
    </row>
    <row r="7" spans="1:11" ht="25.5" x14ac:dyDescent="0.25">
      <c r="A7" s="424"/>
      <c r="B7" s="240"/>
      <c r="C7" s="250" t="s">
        <v>446</v>
      </c>
      <c r="D7" s="251">
        <v>50</v>
      </c>
      <c r="E7" s="252">
        <v>922</v>
      </c>
      <c r="F7" s="267">
        <v>10</v>
      </c>
      <c r="G7" s="267">
        <v>25</v>
      </c>
      <c r="H7" s="268">
        <v>40</v>
      </c>
      <c r="I7" s="268">
        <v>32.21</v>
      </c>
      <c r="J7" s="268">
        <v>40</v>
      </c>
      <c r="K7" s="269">
        <v>50</v>
      </c>
    </row>
    <row r="8" spans="1:11" x14ac:dyDescent="0.25">
      <c r="A8" s="424"/>
      <c r="B8" s="240"/>
      <c r="C8" s="250" t="s">
        <v>447</v>
      </c>
      <c r="D8" s="251">
        <v>50</v>
      </c>
      <c r="E8" s="252">
        <v>922</v>
      </c>
      <c r="F8" s="267">
        <v>10</v>
      </c>
      <c r="G8" s="267">
        <v>25</v>
      </c>
      <c r="H8" s="268">
        <v>40</v>
      </c>
      <c r="I8" s="268">
        <v>36.83</v>
      </c>
      <c r="J8" s="268">
        <v>40</v>
      </c>
      <c r="K8" s="269">
        <v>50</v>
      </c>
    </row>
    <row r="9" spans="1:11" ht="25.5" x14ac:dyDescent="0.25">
      <c r="A9" s="424"/>
      <c r="B9" s="240"/>
      <c r="C9" s="250" t="s">
        <v>448</v>
      </c>
      <c r="D9" s="251">
        <v>50</v>
      </c>
      <c r="E9" s="252">
        <v>922</v>
      </c>
      <c r="F9" s="267">
        <v>10</v>
      </c>
      <c r="G9" s="267">
        <v>25</v>
      </c>
      <c r="H9" s="268">
        <v>40</v>
      </c>
      <c r="I9" s="268">
        <v>33.94</v>
      </c>
      <c r="J9" s="268">
        <v>40</v>
      </c>
      <c r="K9" s="269">
        <v>50</v>
      </c>
    </row>
    <row r="10" spans="1:11" ht="25.5" x14ac:dyDescent="0.25">
      <c r="A10" s="424"/>
      <c r="B10" s="240"/>
      <c r="C10" s="250" t="s">
        <v>449</v>
      </c>
      <c r="D10" s="251">
        <v>50</v>
      </c>
      <c r="E10" s="252">
        <v>922</v>
      </c>
      <c r="F10" s="267">
        <v>10</v>
      </c>
      <c r="G10" s="267">
        <v>25</v>
      </c>
      <c r="H10" s="268">
        <v>40</v>
      </c>
      <c r="I10" s="268">
        <v>35.67</v>
      </c>
      <c r="J10" s="268">
        <v>40</v>
      </c>
      <c r="K10" s="269">
        <v>50</v>
      </c>
    </row>
    <row r="11" spans="1:11" ht="25.5" x14ac:dyDescent="0.25">
      <c r="A11" s="424"/>
      <c r="B11" s="240"/>
      <c r="C11" s="250" t="s">
        <v>450</v>
      </c>
      <c r="D11" s="251">
        <v>50</v>
      </c>
      <c r="E11" s="252">
        <v>922</v>
      </c>
      <c r="F11" s="267">
        <v>10</v>
      </c>
      <c r="G11" s="267">
        <v>25</v>
      </c>
      <c r="H11" s="268">
        <v>40</v>
      </c>
      <c r="I11" s="268">
        <v>32.42</v>
      </c>
      <c r="J11" s="268">
        <v>40</v>
      </c>
      <c r="K11" s="269">
        <v>50</v>
      </c>
    </row>
    <row r="12" spans="1:11" ht="25.5" x14ac:dyDescent="0.25">
      <c r="A12" s="424"/>
      <c r="B12" s="240"/>
      <c r="C12" s="250" t="s">
        <v>451</v>
      </c>
      <c r="D12" s="251">
        <v>50</v>
      </c>
      <c r="E12" s="252">
        <v>922</v>
      </c>
      <c r="F12" s="267">
        <v>10</v>
      </c>
      <c r="G12" s="267">
        <v>25</v>
      </c>
      <c r="H12" s="268">
        <v>40</v>
      </c>
      <c r="I12" s="268">
        <v>32.47</v>
      </c>
      <c r="J12" s="268">
        <v>40</v>
      </c>
      <c r="K12" s="269">
        <v>50</v>
      </c>
    </row>
    <row r="13" spans="1:11" x14ac:dyDescent="0.25">
      <c r="A13" s="424"/>
      <c r="B13" s="241" t="s">
        <v>442</v>
      </c>
      <c r="C13" s="253"/>
      <c r="D13" s="254">
        <v>400</v>
      </c>
      <c r="E13" s="255">
        <v>922</v>
      </c>
      <c r="F13" s="270">
        <v>80</v>
      </c>
      <c r="G13" s="270">
        <v>225</v>
      </c>
      <c r="H13" s="270">
        <v>275</v>
      </c>
      <c r="I13" s="270">
        <v>267.86</v>
      </c>
      <c r="J13" s="270">
        <v>320</v>
      </c>
      <c r="K13" s="271">
        <v>400</v>
      </c>
    </row>
    <row r="14" spans="1:11" x14ac:dyDescent="0.25">
      <c r="A14" s="424"/>
      <c r="B14" s="240" t="s">
        <v>432</v>
      </c>
      <c r="C14" s="250"/>
      <c r="D14" s="274" t="s">
        <v>443</v>
      </c>
      <c r="E14" s="252">
        <v>810</v>
      </c>
      <c r="F14" s="267">
        <v>0</v>
      </c>
      <c r="G14" s="267">
        <v>10</v>
      </c>
      <c r="H14" s="268">
        <v>10</v>
      </c>
      <c r="I14" s="268">
        <v>11.69</v>
      </c>
      <c r="J14" s="268">
        <v>20</v>
      </c>
      <c r="K14" s="269">
        <v>20</v>
      </c>
    </row>
    <row r="15" spans="1:11" x14ac:dyDescent="0.25">
      <c r="A15" s="246" t="s">
        <v>439</v>
      </c>
      <c r="B15" s="177"/>
      <c r="C15" s="256"/>
      <c r="D15" s="257">
        <v>400</v>
      </c>
      <c r="E15" s="263">
        <v>922</v>
      </c>
      <c r="F15" s="258">
        <v>80</v>
      </c>
      <c r="G15" s="258">
        <v>230</v>
      </c>
      <c r="H15" s="258">
        <v>280</v>
      </c>
      <c r="I15" s="258">
        <v>278.14999999999998</v>
      </c>
      <c r="J15" s="258">
        <v>330</v>
      </c>
      <c r="K15" s="259">
        <v>420</v>
      </c>
    </row>
    <row r="16" spans="1:11" x14ac:dyDescent="0.25">
      <c r="A16" s="422" t="s">
        <v>431</v>
      </c>
      <c r="B16" s="243" t="s">
        <v>18</v>
      </c>
      <c r="C16" s="247" t="s">
        <v>452</v>
      </c>
      <c r="D16" s="248">
        <v>50</v>
      </c>
      <c r="E16" s="249">
        <v>922</v>
      </c>
      <c r="F16" s="264">
        <v>0</v>
      </c>
      <c r="G16" s="264">
        <v>10.5</v>
      </c>
      <c r="H16" s="265">
        <v>16</v>
      </c>
      <c r="I16" s="265">
        <v>16.8</v>
      </c>
      <c r="J16" s="265">
        <v>22.5</v>
      </c>
      <c r="K16" s="266">
        <v>47</v>
      </c>
    </row>
    <row r="17" spans="1:11" x14ac:dyDescent="0.25">
      <c r="A17" s="424"/>
      <c r="B17" s="240"/>
      <c r="C17" s="250" t="s">
        <v>433</v>
      </c>
      <c r="D17" s="251">
        <v>50</v>
      </c>
      <c r="E17" s="252">
        <v>911</v>
      </c>
      <c r="F17" s="267">
        <v>0</v>
      </c>
      <c r="G17" s="267">
        <v>15</v>
      </c>
      <c r="H17" s="268">
        <v>20</v>
      </c>
      <c r="I17" s="268">
        <v>19.809999999999999</v>
      </c>
      <c r="J17" s="268">
        <v>25</v>
      </c>
      <c r="K17" s="269">
        <v>41.5</v>
      </c>
    </row>
    <row r="18" spans="1:11" x14ac:dyDescent="0.25">
      <c r="A18" s="424"/>
      <c r="B18" s="240"/>
      <c r="C18" s="250" t="s">
        <v>455</v>
      </c>
      <c r="D18" s="251">
        <v>50</v>
      </c>
      <c r="E18" s="252">
        <v>922</v>
      </c>
      <c r="F18" s="267">
        <v>0</v>
      </c>
      <c r="G18" s="267">
        <v>18</v>
      </c>
      <c r="H18" s="268">
        <v>23</v>
      </c>
      <c r="I18" s="268">
        <v>22.93</v>
      </c>
      <c r="J18" s="268">
        <v>28</v>
      </c>
      <c r="K18" s="269">
        <v>47</v>
      </c>
    </row>
    <row r="19" spans="1:11" x14ac:dyDescent="0.25">
      <c r="A19" s="424"/>
      <c r="B19" s="240"/>
      <c r="C19" s="250" t="s">
        <v>434</v>
      </c>
      <c r="D19" s="251">
        <v>50</v>
      </c>
      <c r="E19" s="252">
        <v>922</v>
      </c>
      <c r="F19" s="267">
        <v>0</v>
      </c>
      <c r="G19" s="267">
        <v>17</v>
      </c>
      <c r="H19" s="268">
        <v>22.5</v>
      </c>
      <c r="I19" s="268">
        <v>21.94</v>
      </c>
      <c r="J19" s="268">
        <v>27.5</v>
      </c>
      <c r="K19" s="269">
        <v>46</v>
      </c>
    </row>
    <row r="20" spans="1:11" x14ac:dyDescent="0.25">
      <c r="A20" s="424"/>
      <c r="B20" s="241" t="s">
        <v>438</v>
      </c>
      <c r="C20" s="253"/>
      <c r="D20" s="254">
        <v>200</v>
      </c>
      <c r="E20" s="255">
        <v>922</v>
      </c>
      <c r="F20" s="270">
        <v>0</v>
      </c>
      <c r="G20" s="270">
        <v>66.5</v>
      </c>
      <c r="H20" s="270">
        <v>83</v>
      </c>
      <c r="I20" s="270">
        <v>81.55</v>
      </c>
      <c r="J20" s="270">
        <v>98.5</v>
      </c>
      <c r="K20" s="271">
        <v>170</v>
      </c>
    </row>
    <row r="21" spans="1:11" x14ac:dyDescent="0.25">
      <c r="A21" s="424"/>
      <c r="B21" s="240" t="s">
        <v>453</v>
      </c>
      <c r="C21" s="250"/>
      <c r="D21" s="251">
        <v>100</v>
      </c>
      <c r="E21" s="252">
        <v>922</v>
      </c>
      <c r="F21" s="267">
        <v>0</v>
      </c>
      <c r="G21" s="267">
        <v>53</v>
      </c>
      <c r="H21" s="268">
        <v>69</v>
      </c>
      <c r="I21" s="268">
        <v>66.14</v>
      </c>
      <c r="J21" s="268">
        <v>80</v>
      </c>
      <c r="K21" s="269">
        <v>100</v>
      </c>
    </row>
    <row r="22" spans="1:11" x14ac:dyDescent="0.25">
      <c r="A22" s="246" t="s">
        <v>437</v>
      </c>
      <c r="B22" s="177"/>
      <c r="C22" s="256"/>
      <c r="D22" s="257">
        <v>300</v>
      </c>
      <c r="E22" s="263">
        <v>922</v>
      </c>
      <c r="F22" s="258">
        <v>0</v>
      </c>
      <c r="G22" s="258">
        <v>125</v>
      </c>
      <c r="H22" s="258">
        <v>151.25</v>
      </c>
      <c r="I22" s="258">
        <v>147.72999999999999</v>
      </c>
      <c r="J22" s="258">
        <v>172</v>
      </c>
      <c r="K22" s="259">
        <v>259</v>
      </c>
    </row>
    <row r="23" spans="1:11" x14ac:dyDescent="0.25">
      <c r="A23" s="238" t="s">
        <v>429</v>
      </c>
      <c r="B23" s="242"/>
      <c r="C23" s="260"/>
      <c r="D23" s="261">
        <v>700</v>
      </c>
      <c r="E23" s="262">
        <v>922</v>
      </c>
      <c r="F23" s="272">
        <v>80</v>
      </c>
      <c r="G23" s="272">
        <v>365.5</v>
      </c>
      <c r="H23" s="272">
        <v>432</v>
      </c>
      <c r="I23" s="272">
        <v>425.9</v>
      </c>
      <c r="J23" s="272">
        <v>491</v>
      </c>
      <c r="K23" s="273">
        <v>664.5</v>
      </c>
    </row>
    <row r="24" spans="1:11" x14ac:dyDescent="0.25">
      <c r="A24" s="185" t="s">
        <v>858</v>
      </c>
    </row>
  </sheetData>
  <mergeCells count="2">
    <mergeCell ref="A5:A14"/>
    <mergeCell ref="A16:A21"/>
  </mergeCells>
  <pageMargins left="0.7" right="0.7" top="0.75" bottom="0.75" header="0.3" footer="0.3"/>
  <pageSetup paperSize="9" orientation="portrait" r:id="rId1"/>
  <ignoredErrors>
    <ignoredError sqref="D14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K24"/>
  <sheetViews>
    <sheetView showGridLines="0" workbookViewId="0">
      <selection activeCell="A25" sqref="A25"/>
    </sheetView>
  </sheetViews>
  <sheetFormatPr baseColWidth="10" defaultRowHeight="15" x14ac:dyDescent="0.25"/>
  <cols>
    <col min="1" max="1" width="11.85546875" style="225" customWidth="1"/>
    <col min="2" max="2" width="7.5703125" style="225" customWidth="1"/>
    <col min="3" max="3" width="28" style="225" customWidth="1"/>
    <col min="4" max="4" width="10.28515625" style="225" bestFit="1" customWidth="1"/>
    <col min="5" max="5" width="7" style="225" bestFit="1" customWidth="1"/>
    <col min="6" max="11" width="9.140625" style="225" customWidth="1"/>
    <col min="12" max="16384" width="11.42578125" style="225"/>
  </cols>
  <sheetData>
    <row r="1" spans="1:11" x14ac:dyDescent="0.25">
      <c r="A1" s="186" t="s">
        <v>385</v>
      </c>
    </row>
    <row r="4" spans="1:11" ht="25.5" x14ac:dyDescent="0.25">
      <c r="A4" s="239"/>
      <c r="B4" s="239"/>
      <c r="C4" s="245"/>
      <c r="D4" s="244" t="s">
        <v>78</v>
      </c>
      <c r="E4" s="176" t="s">
        <v>444</v>
      </c>
      <c r="F4" s="176" t="s">
        <v>72</v>
      </c>
      <c r="G4" s="176" t="s">
        <v>73</v>
      </c>
      <c r="H4" s="176" t="s">
        <v>74</v>
      </c>
      <c r="I4" s="176" t="s">
        <v>57</v>
      </c>
      <c r="J4" s="176" t="s">
        <v>75</v>
      </c>
      <c r="K4" s="176" t="s">
        <v>76</v>
      </c>
    </row>
    <row r="5" spans="1:11" x14ac:dyDescent="0.25">
      <c r="A5" s="422" t="s">
        <v>19</v>
      </c>
      <c r="B5" s="243" t="s">
        <v>430</v>
      </c>
      <c r="C5" s="247" t="s">
        <v>445</v>
      </c>
      <c r="D5" s="248">
        <v>50</v>
      </c>
      <c r="E5" s="249">
        <v>372</v>
      </c>
      <c r="F5" s="264">
        <v>10</v>
      </c>
      <c r="G5" s="264">
        <v>25</v>
      </c>
      <c r="H5" s="265">
        <v>40</v>
      </c>
      <c r="I5" s="265">
        <v>33.020000000000003</v>
      </c>
      <c r="J5" s="265">
        <v>40</v>
      </c>
      <c r="K5" s="266">
        <v>50</v>
      </c>
    </row>
    <row r="6" spans="1:11" x14ac:dyDescent="0.25">
      <c r="A6" s="424"/>
      <c r="B6" s="240"/>
      <c r="C6" s="250" t="s">
        <v>436</v>
      </c>
      <c r="D6" s="251">
        <v>50</v>
      </c>
      <c r="E6" s="252">
        <v>367</v>
      </c>
      <c r="F6" s="267">
        <v>10</v>
      </c>
      <c r="G6" s="267">
        <v>25</v>
      </c>
      <c r="H6" s="268">
        <v>40</v>
      </c>
      <c r="I6" s="268">
        <v>31.62</v>
      </c>
      <c r="J6" s="268">
        <v>40</v>
      </c>
      <c r="K6" s="269">
        <v>50</v>
      </c>
    </row>
    <row r="7" spans="1:11" ht="25.5" x14ac:dyDescent="0.25">
      <c r="A7" s="424"/>
      <c r="B7" s="240"/>
      <c r="C7" s="250" t="s">
        <v>446</v>
      </c>
      <c r="D7" s="251">
        <v>50</v>
      </c>
      <c r="E7" s="252">
        <v>372</v>
      </c>
      <c r="F7" s="267">
        <v>10</v>
      </c>
      <c r="G7" s="267">
        <v>25</v>
      </c>
      <c r="H7" s="268">
        <v>40</v>
      </c>
      <c r="I7" s="268">
        <v>32.590000000000003</v>
      </c>
      <c r="J7" s="268">
        <v>40</v>
      </c>
      <c r="K7" s="269">
        <v>50</v>
      </c>
    </row>
    <row r="8" spans="1:11" x14ac:dyDescent="0.25">
      <c r="A8" s="424"/>
      <c r="B8" s="240"/>
      <c r="C8" s="250" t="s">
        <v>447</v>
      </c>
      <c r="D8" s="251">
        <v>50</v>
      </c>
      <c r="E8" s="252">
        <v>372</v>
      </c>
      <c r="F8" s="267">
        <v>10</v>
      </c>
      <c r="G8" s="267">
        <v>40</v>
      </c>
      <c r="H8" s="268">
        <v>40</v>
      </c>
      <c r="I8" s="268">
        <v>38.450000000000003</v>
      </c>
      <c r="J8" s="268">
        <v>40</v>
      </c>
      <c r="K8" s="269">
        <v>50</v>
      </c>
    </row>
    <row r="9" spans="1:11" ht="25.5" x14ac:dyDescent="0.25">
      <c r="A9" s="424"/>
      <c r="B9" s="240"/>
      <c r="C9" s="250" t="s">
        <v>448</v>
      </c>
      <c r="D9" s="251">
        <v>50</v>
      </c>
      <c r="E9" s="252">
        <v>372</v>
      </c>
      <c r="F9" s="267">
        <v>10</v>
      </c>
      <c r="G9" s="267">
        <v>25</v>
      </c>
      <c r="H9" s="268">
        <v>40</v>
      </c>
      <c r="I9" s="268">
        <v>35.950000000000003</v>
      </c>
      <c r="J9" s="268">
        <v>40</v>
      </c>
      <c r="K9" s="269">
        <v>50</v>
      </c>
    </row>
    <row r="10" spans="1:11" ht="25.5" x14ac:dyDescent="0.25">
      <c r="A10" s="424"/>
      <c r="B10" s="240"/>
      <c r="C10" s="250" t="s">
        <v>449</v>
      </c>
      <c r="D10" s="251">
        <v>50</v>
      </c>
      <c r="E10" s="252">
        <v>372</v>
      </c>
      <c r="F10" s="267">
        <v>10</v>
      </c>
      <c r="G10" s="267">
        <v>25</v>
      </c>
      <c r="H10" s="268">
        <v>40</v>
      </c>
      <c r="I10" s="268">
        <v>36.61</v>
      </c>
      <c r="J10" s="268">
        <v>40</v>
      </c>
      <c r="K10" s="269">
        <v>50</v>
      </c>
    </row>
    <row r="11" spans="1:11" ht="25.5" x14ac:dyDescent="0.25">
      <c r="A11" s="424"/>
      <c r="B11" s="240"/>
      <c r="C11" s="250" t="s">
        <v>450</v>
      </c>
      <c r="D11" s="251">
        <v>50</v>
      </c>
      <c r="E11" s="252">
        <v>372</v>
      </c>
      <c r="F11" s="267">
        <v>10</v>
      </c>
      <c r="G11" s="267">
        <v>25</v>
      </c>
      <c r="H11" s="268">
        <v>40</v>
      </c>
      <c r="I11" s="268">
        <v>34.090000000000003</v>
      </c>
      <c r="J11" s="268">
        <v>40</v>
      </c>
      <c r="K11" s="269">
        <v>50</v>
      </c>
    </row>
    <row r="12" spans="1:11" ht="25.5" x14ac:dyDescent="0.25">
      <c r="A12" s="424"/>
      <c r="B12" s="240"/>
      <c r="C12" s="250" t="s">
        <v>451</v>
      </c>
      <c r="D12" s="251">
        <v>50</v>
      </c>
      <c r="E12" s="252">
        <v>372</v>
      </c>
      <c r="F12" s="267">
        <v>10</v>
      </c>
      <c r="G12" s="267">
        <v>25</v>
      </c>
      <c r="H12" s="268">
        <v>40</v>
      </c>
      <c r="I12" s="268">
        <v>34.229999999999997</v>
      </c>
      <c r="J12" s="268">
        <v>40</v>
      </c>
      <c r="K12" s="269">
        <v>50</v>
      </c>
    </row>
    <row r="13" spans="1:11" x14ac:dyDescent="0.25">
      <c r="A13" s="424"/>
      <c r="B13" s="241" t="s">
        <v>442</v>
      </c>
      <c r="C13" s="253"/>
      <c r="D13" s="254">
        <v>400</v>
      </c>
      <c r="E13" s="255">
        <v>372</v>
      </c>
      <c r="F13" s="270">
        <v>80</v>
      </c>
      <c r="G13" s="270">
        <v>240</v>
      </c>
      <c r="H13" s="270">
        <v>285</v>
      </c>
      <c r="I13" s="270">
        <v>276.63</v>
      </c>
      <c r="J13" s="270">
        <v>320</v>
      </c>
      <c r="K13" s="271">
        <v>380</v>
      </c>
    </row>
    <row r="14" spans="1:11" x14ac:dyDescent="0.25">
      <c r="A14" s="424"/>
      <c r="B14" s="240" t="s">
        <v>432</v>
      </c>
      <c r="C14" s="250"/>
      <c r="D14" s="274" t="s">
        <v>443</v>
      </c>
      <c r="E14" s="252">
        <v>67</v>
      </c>
      <c r="F14" s="267">
        <v>0</v>
      </c>
      <c r="G14" s="267">
        <v>0</v>
      </c>
      <c r="H14" s="268">
        <v>10</v>
      </c>
      <c r="I14" s="268">
        <v>7.01</v>
      </c>
      <c r="J14" s="268">
        <v>10</v>
      </c>
      <c r="K14" s="269">
        <v>20</v>
      </c>
    </row>
    <row r="15" spans="1:11" x14ac:dyDescent="0.25">
      <c r="A15" s="246" t="s">
        <v>439</v>
      </c>
      <c r="B15" s="177"/>
      <c r="C15" s="256"/>
      <c r="D15" s="257">
        <v>400</v>
      </c>
      <c r="E15" s="263">
        <v>372</v>
      </c>
      <c r="F15" s="258">
        <v>80</v>
      </c>
      <c r="G15" s="258">
        <v>242.5</v>
      </c>
      <c r="H15" s="258">
        <v>285</v>
      </c>
      <c r="I15" s="258">
        <v>277.89999999999998</v>
      </c>
      <c r="J15" s="258">
        <v>320</v>
      </c>
      <c r="K15" s="259">
        <v>400</v>
      </c>
    </row>
    <row r="16" spans="1:11" x14ac:dyDescent="0.25">
      <c r="A16" s="422" t="s">
        <v>431</v>
      </c>
      <c r="B16" s="243" t="s">
        <v>18</v>
      </c>
      <c r="C16" s="247" t="s">
        <v>452</v>
      </c>
      <c r="D16" s="248">
        <v>50</v>
      </c>
      <c r="E16" s="249">
        <v>372</v>
      </c>
      <c r="F16" s="264">
        <v>0</v>
      </c>
      <c r="G16" s="264">
        <v>12.5</v>
      </c>
      <c r="H16" s="265">
        <v>19.5</v>
      </c>
      <c r="I16" s="265">
        <v>19.64</v>
      </c>
      <c r="J16" s="265">
        <v>26</v>
      </c>
      <c r="K16" s="266">
        <v>45.5</v>
      </c>
    </row>
    <row r="17" spans="1:11" x14ac:dyDescent="0.25">
      <c r="A17" s="424"/>
      <c r="B17" s="240"/>
      <c r="C17" s="250" t="s">
        <v>433</v>
      </c>
      <c r="D17" s="251">
        <v>50</v>
      </c>
      <c r="E17" s="252">
        <v>372</v>
      </c>
      <c r="F17" s="267">
        <v>0</v>
      </c>
      <c r="G17" s="267">
        <v>19.75</v>
      </c>
      <c r="H17" s="268">
        <v>23.5</v>
      </c>
      <c r="I17" s="268">
        <v>23.39</v>
      </c>
      <c r="J17" s="268">
        <v>27.5</v>
      </c>
      <c r="K17" s="269">
        <v>40.5</v>
      </c>
    </row>
    <row r="18" spans="1:11" x14ac:dyDescent="0.25">
      <c r="A18" s="424"/>
      <c r="B18" s="240"/>
      <c r="C18" s="250" t="s">
        <v>455</v>
      </c>
      <c r="D18" s="251">
        <v>50</v>
      </c>
      <c r="E18" s="252">
        <v>372</v>
      </c>
      <c r="F18" s="267">
        <v>0</v>
      </c>
      <c r="G18" s="267">
        <v>18</v>
      </c>
      <c r="H18" s="268">
        <v>24</v>
      </c>
      <c r="I18" s="268">
        <v>23</v>
      </c>
      <c r="J18" s="268">
        <v>28.5</v>
      </c>
      <c r="K18" s="269">
        <v>44</v>
      </c>
    </row>
    <row r="19" spans="1:11" x14ac:dyDescent="0.25">
      <c r="A19" s="424"/>
      <c r="B19" s="240"/>
      <c r="C19" s="250" t="s">
        <v>434</v>
      </c>
      <c r="D19" s="251">
        <v>50</v>
      </c>
      <c r="E19" s="252">
        <v>372</v>
      </c>
      <c r="F19" s="267">
        <v>0</v>
      </c>
      <c r="G19" s="267">
        <v>17.5</v>
      </c>
      <c r="H19" s="268">
        <v>23.5</v>
      </c>
      <c r="I19" s="268">
        <v>23.02</v>
      </c>
      <c r="J19" s="268">
        <v>29</v>
      </c>
      <c r="K19" s="269">
        <v>44</v>
      </c>
    </row>
    <row r="20" spans="1:11" x14ac:dyDescent="0.25">
      <c r="A20" s="424"/>
      <c r="B20" s="241" t="s">
        <v>438</v>
      </c>
      <c r="C20" s="253"/>
      <c r="D20" s="254">
        <v>200</v>
      </c>
      <c r="E20" s="255">
        <v>372</v>
      </c>
      <c r="F20" s="270">
        <v>0</v>
      </c>
      <c r="G20" s="270">
        <v>74</v>
      </c>
      <c r="H20" s="270">
        <v>90</v>
      </c>
      <c r="I20" s="270">
        <v>89.04</v>
      </c>
      <c r="J20" s="270">
        <v>106.5</v>
      </c>
      <c r="K20" s="271">
        <v>155.5</v>
      </c>
    </row>
    <row r="21" spans="1:11" x14ac:dyDescent="0.25">
      <c r="A21" s="424"/>
      <c r="B21" s="240" t="s">
        <v>453</v>
      </c>
      <c r="C21" s="250"/>
      <c r="D21" s="251">
        <v>100</v>
      </c>
      <c r="E21" s="252">
        <v>372</v>
      </c>
      <c r="F21" s="267">
        <v>0</v>
      </c>
      <c r="G21" s="267">
        <v>57</v>
      </c>
      <c r="H21" s="268">
        <v>72</v>
      </c>
      <c r="I21" s="268">
        <v>68.97</v>
      </c>
      <c r="J21" s="268">
        <v>81</v>
      </c>
      <c r="K21" s="269">
        <v>100</v>
      </c>
    </row>
    <row r="22" spans="1:11" x14ac:dyDescent="0.25">
      <c r="A22" s="246" t="s">
        <v>437</v>
      </c>
      <c r="B22" s="177"/>
      <c r="C22" s="256"/>
      <c r="D22" s="257">
        <v>300</v>
      </c>
      <c r="E22" s="263">
        <v>372</v>
      </c>
      <c r="F22" s="258">
        <v>0</v>
      </c>
      <c r="G22" s="258">
        <v>138.75</v>
      </c>
      <c r="H22" s="258">
        <v>160.5</v>
      </c>
      <c r="I22" s="258">
        <v>158.01</v>
      </c>
      <c r="J22" s="258">
        <v>182.25</v>
      </c>
      <c r="K22" s="259">
        <v>240.5</v>
      </c>
    </row>
    <row r="23" spans="1:11" x14ac:dyDescent="0.25">
      <c r="A23" s="238" t="s">
        <v>429</v>
      </c>
      <c r="B23" s="242"/>
      <c r="C23" s="260"/>
      <c r="D23" s="261">
        <v>700</v>
      </c>
      <c r="E23" s="262">
        <v>372</v>
      </c>
      <c r="F23" s="272">
        <v>80</v>
      </c>
      <c r="G23" s="272">
        <v>390</v>
      </c>
      <c r="H23" s="272">
        <v>442.75</v>
      </c>
      <c r="I23" s="272">
        <v>435.88</v>
      </c>
      <c r="J23" s="272">
        <v>493.5</v>
      </c>
      <c r="K23" s="273">
        <v>607.5</v>
      </c>
    </row>
    <row r="24" spans="1:11" x14ac:dyDescent="0.25">
      <c r="A24" s="185" t="s">
        <v>859</v>
      </c>
    </row>
  </sheetData>
  <mergeCells count="2">
    <mergeCell ref="A5:A14"/>
    <mergeCell ref="A16:A21"/>
  </mergeCells>
  <pageMargins left="0.7" right="0.7" top="0.75" bottom="0.75" header="0.3" footer="0.3"/>
  <pageSetup paperSize="9" orientation="portrait" r:id="rId1"/>
  <ignoredErrors>
    <ignoredError sqref="D14" numberStoredAsText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G81"/>
  <sheetViews>
    <sheetView workbookViewId="0">
      <selection activeCell="A16" sqref="A16"/>
    </sheetView>
  </sheetViews>
  <sheetFormatPr baseColWidth="10" defaultRowHeight="12.75" x14ac:dyDescent="0.2"/>
  <cols>
    <col min="1" max="16384" width="11.42578125" style="27"/>
  </cols>
  <sheetData>
    <row r="1" spans="1:7" ht="15" x14ac:dyDescent="0.25">
      <c r="A1" s="186" t="s">
        <v>492</v>
      </c>
      <c r="B1" s="186"/>
    </row>
    <row r="2" spans="1:7" ht="15" x14ac:dyDescent="0.25">
      <c r="A2" s="226" t="s">
        <v>416</v>
      </c>
      <c r="B2" s="226"/>
    </row>
    <row r="3" spans="1:7" ht="25.5" x14ac:dyDescent="0.2">
      <c r="A3" s="227" t="s">
        <v>490</v>
      </c>
      <c r="B3" s="228" t="s">
        <v>502</v>
      </c>
      <c r="C3" s="228" t="s">
        <v>380</v>
      </c>
      <c r="D3" s="229" t="s">
        <v>491</v>
      </c>
      <c r="E3" s="229">
        <v>2016</v>
      </c>
      <c r="F3" s="229" t="s">
        <v>503</v>
      </c>
      <c r="G3" s="229">
        <v>2017</v>
      </c>
    </row>
    <row r="4" spans="1:7" x14ac:dyDescent="0.2">
      <c r="A4" s="310" t="s">
        <v>505</v>
      </c>
      <c r="B4" s="310" t="s">
        <v>493</v>
      </c>
      <c r="C4" s="230">
        <v>0</v>
      </c>
      <c r="D4" s="311">
        <v>57</v>
      </c>
      <c r="E4" s="312">
        <v>0.42</v>
      </c>
      <c r="F4" s="311">
        <v>168</v>
      </c>
      <c r="G4" s="312">
        <v>1.25</v>
      </c>
    </row>
    <row r="5" spans="1:7" x14ac:dyDescent="0.2">
      <c r="A5" s="310" t="s">
        <v>506</v>
      </c>
      <c r="B5" s="310" t="s">
        <v>494</v>
      </c>
      <c r="C5" s="230">
        <v>5</v>
      </c>
      <c r="D5" s="311">
        <v>226</v>
      </c>
      <c r="E5" s="312">
        <v>1.68</v>
      </c>
      <c r="F5" s="311">
        <v>430</v>
      </c>
      <c r="G5" s="312">
        <v>3.2</v>
      </c>
    </row>
    <row r="6" spans="1:7" x14ac:dyDescent="0.2">
      <c r="A6" s="310" t="s">
        <v>507</v>
      </c>
      <c r="B6" s="310" t="s">
        <v>495</v>
      </c>
      <c r="C6" s="230">
        <v>10</v>
      </c>
      <c r="D6" s="311">
        <v>626</v>
      </c>
      <c r="E6" s="312">
        <v>4.6399999999999997</v>
      </c>
      <c r="F6" s="311">
        <v>1291</v>
      </c>
      <c r="G6" s="312">
        <v>9.61</v>
      </c>
    </row>
    <row r="7" spans="1:7" x14ac:dyDescent="0.2">
      <c r="A7" s="310" t="s">
        <v>508</v>
      </c>
      <c r="B7" s="310" t="s">
        <v>496</v>
      </c>
      <c r="C7" s="230">
        <v>15</v>
      </c>
      <c r="D7" s="311">
        <v>1423</v>
      </c>
      <c r="E7" s="312">
        <v>10.55</v>
      </c>
      <c r="F7" s="311">
        <v>2248</v>
      </c>
      <c r="G7" s="312">
        <v>16.73</v>
      </c>
    </row>
    <row r="8" spans="1:7" x14ac:dyDescent="0.2">
      <c r="A8" s="310" t="s">
        <v>509</v>
      </c>
      <c r="B8" s="310" t="s">
        <v>497</v>
      </c>
      <c r="C8" s="230">
        <v>20</v>
      </c>
      <c r="D8" s="311">
        <v>2382</v>
      </c>
      <c r="E8" s="312">
        <v>17.66</v>
      </c>
      <c r="F8" s="311">
        <v>2715</v>
      </c>
      <c r="G8" s="312">
        <v>20.2</v>
      </c>
    </row>
    <row r="9" spans="1:7" x14ac:dyDescent="0.2">
      <c r="A9" s="310" t="s">
        <v>510</v>
      </c>
      <c r="B9" s="310" t="s">
        <v>498</v>
      </c>
      <c r="C9" s="230">
        <v>25</v>
      </c>
      <c r="D9" s="311">
        <v>3054</v>
      </c>
      <c r="E9" s="312">
        <v>22.64</v>
      </c>
      <c r="F9" s="311">
        <v>2561</v>
      </c>
      <c r="G9" s="312">
        <v>19.059999999999999</v>
      </c>
    </row>
    <row r="10" spans="1:7" x14ac:dyDescent="0.2">
      <c r="A10" s="310" t="s">
        <v>511</v>
      </c>
      <c r="B10" s="310" t="s">
        <v>499</v>
      </c>
      <c r="C10" s="230">
        <v>30</v>
      </c>
      <c r="D10" s="311">
        <v>2714</v>
      </c>
      <c r="E10" s="312">
        <v>20.12</v>
      </c>
      <c r="F10" s="311">
        <v>2081</v>
      </c>
      <c r="G10" s="312">
        <v>15.48</v>
      </c>
    </row>
    <row r="11" spans="1:7" x14ac:dyDescent="0.2">
      <c r="A11" s="310" t="s">
        <v>512</v>
      </c>
      <c r="B11" s="310" t="s">
        <v>500</v>
      </c>
      <c r="C11" s="230">
        <v>35</v>
      </c>
      <c r="D11" s="311">
        <v>1905</v>
      </c>
      <c r="E11" s="312">
        <v>14.12</v>
      </c>
      <c r="F11" s="311">
        <v>1257</v>
      </c>
      <c r="G11" s="312">
        <v>9.35</v>
      </c>
    </row>
    <row r="12" spans="1:7" x14ac:dyDescent="0.2">
      <c r="A12" s="310" t="s">
        <v>513</v>
      </c>
      <c r="B12" s="310" t="s">
        <v>501</v>
      </c>
      <c r="C12" s="230">
        <v>40</v>
      </c>
      <c r="D12" s="311">
        <v>878</v>
      </c>
      <c r="E12" s="312">
        <v>6.51</v>
      </c>
      <c r="F12" s="311">
        <v>569</v>
      </c>
      <c r="G12" s="312">
        <v>4.2300000000000004</v>
      </c>
    </row>
    <row r="13" spans="1:7" x14ac:dyDescent="0.2">
      <c r="A13" s="310" t="s">
        <v>833</v>
      </c>
      <c r="B13" s="310" t="s">
        <v>514</v>
      </c>
      <c r="C13" s="230">
        <v>45</v>
      </c>
      <c r="D13" s="311">
        <v>225</v>
      </c>
      <c r="E13" s="312">
        <v>1.67</v>
      </c>
      <c r="F13" s="311">
        <v>119</v>
      </c>
      <c r="G13" s="312">
        <v>0.89</v>
      </c>
    </row>
    <row r="14" spans="1:7" x14ac:dyDescent="0.2">
      <c r="A14" s="310"/>
      <c r="B14" s="310"/>
      <c r="C14" s="230">
        <v>50</v>
      </c>
      <c r="D14" s="311"/>
      <c r="E14" s="312"/>
      <c r="F14" s="311"/>
      <c r="G14" s="312"/>
    </row>
    <row r="15" spans="1:7" x14ac:dyDescent="0.2">
      <c r="A15" s="185"/>
    </row>
    <row r="16" spans="1:7" x14ac:dyDescent="0.2">
      <c r="A16" s="185"/>
    </row>
    <row r="17" spans="1:7" ht="15" x14ac:dyDescent="0.25">
      <c r="A17" s="186" t="s">
        <v>504</v>
      </c>
      <c r="B17" s="186"/>
    </row>
    <row r="18" spans="1:7" ht="15" x14ac:dyDescent="0.25">
      <c r="A18" s="226" t="s">
        <v>416</v>
      </c>
      <c r="B18" s="226"/>
    </row>
    <row r="19" spans="1:7" ht="25.5" x14ac:dyDescent="0.2">
      <c r="A19" s="227" t="s">
        <v>490</v>
      </c>
      <c r="B19" s="228" t="s">
        <v>502</v>
      </c>
      <c r="C19" s="228" t="s">
        <v>380</v>
      </c>
      <c r="D19" s="229" t="s">
        <v>491</v>
      </c>
      <c r="E19" s="229">
        <v>2016</v>
      </c>
      <c r="F19" s="229" t="s">
        <v>503</v>
      </c>
      <c r="G19" s="229">
        <v>2017</v>
      </c>
    </row>
    <row r="20" spans="1:7" x14ac:dyDescent="0.2">
      <c r="A20" s="310" t="s">
        <v>505</v>
      </c>
      <c r="B20" s="310" t="s">
        <v>493</v>
      </c>
      <c r="C20" s="230">
        <v>0</v>
      </c>
      <c r="D20" s="311">
        <v>416</v>
      </c>
      <c r="E20" s="312">
        <v>3.08</v>
      </c>
      <c r="F20" s="311">
        <v>304</v>
      </c>
      <c r="G20" s="312">
        <v>2.2599999999999998</v>
      </c>
    </row>
    <row r="21" spans="1:7" x14ac:dyDescent="0.2">
      <c r="A21" s="310" t="s">
        <v>506</v>
      </c>
      <c r="B21" s="310" t="s">
        <v>494</v>
      </c>
      <c r="C21" s="230">
        <v>5</v>
      </c>
      <c r="D21" s="311">
        <v>1018</v>
      </c>
      <c r="E21" s="312">
        <v>7.55</v>
      </c>
      <c r="F21" s="311">
        <v>1184</v>
      </c>
      <c r="G21" s="312">
        <v>8.81</v>
      </c>
    </row>
    <row r="22" spans="1:7" x14ac:dyDescent="0.2">
      <c r="A22" s="310" t="s">
        <v>507</v>
      </c>
      <c r="B22" s="310" t="s">
        <v>495</v>
      </c>
      <c r="C22" s="230">
        <v>10</v>
      </c>
      <c r="D22" s="311">
        <v>1455</v>
      </c>
      <c r="E22" s="312">
        <v>10.79</v>
      </c>
      <c r="F22" s="311">
        <v>1734</v>
      </c>
      <c r="G22" s="312">
        <v>12.9</v>
      </c>
    </row>
    <row r="23" spans="1:7" x14ac:dyDescent="0.2">
      <c r="A23" s="310" t="s">
        <v>508</v>
      </c>
      <c r="B23" s="310" t="s">
        <v>496</v>
      </c>
      <c r="C23" s="230">
        <v>15</v>
      </c>
      <c r="D23" s="311">
        <v>1737</v>
      </c>
      <c r="E23" s="312">
        <v>12.88</v>
      </c>
      <c r="F23" s="311">
        <v>1890</v>
      </c>
      <c r="G23" s="312">
        <v>14.06</v>
      </c>
    </row>
    <row r="24" spans="1:7" x14ac:dyDescent="0.2">
      <c r="A24" s="310" t="s">
        <v>509</v>
      </c>
      <c r="B24" s="310" t="s">
        <v>497</v>
      </c>
      <c r="C24" s="230">
        <v>20</v>
      </c>
      <c r="D24" s="311">
        <v>1740</v>
      </c>
      <c r="E24" s="312">
        <v>12.9</v>
      </c>
      <c r="F24" s="311">
        <v>1920</v>
      </c>
      <c r="G24" s="312">
        <v>14.29</v>
      </c>
    </row>
    <row r="25" spans="1:7" x14ac:dyDescent="0.2">
      <c r="A25" s="310" t="s">
        <v>510</v>
      </c>
      <c r="B25" s="310" t="s">
        <v>498</v>
      </c>
      <c r="C25" s="230">
        <v>25</v>
      </c>
      <c r="D25" s="311">
        <v>1873</v>
      </c>
      <c r="E25" s="312">
        <v>13.88</v>
      </c>
      <c r="F25" s="311">
        <v>1977</v>
      </c>
      <c r="G25" s="312">
        <v>14.71</v>
      </c>
    </row>
    <row r="26" spans="1:7" x14ac:dyDescent="0.2">
      <c r="A26" s="310" t="s">
        <v>511</v>
      </c>
      <c r="B26" s="310" t="s">
        <v>499</v>
      </c>
      <c r="C26" s="230">
        <v>30</v>
      </c>
      <c r="D26" s="311">
        <v>1683</v>
      </c>
      <c r="E26" s="312">
        <v>12.48</v>
      </c>
      <c r="F26" s="311">
        <v>1638</v>
      </c>
      <c r="G26" s="312">
        <v>12.19</v>
      </c>
    </row>
    <row r="27" spans="1:7" x14ac:dyDescent="0.2">
      <c r="A27" s="310" t="s">
        <v>512</v>
      </c>
      <c r="B27" s="310" t="s">
        <v>500</v>
      </c>
      <c r="C27" s="230">
        <v>35</v>
      </c>
      <c r="D27" s="311">
        <v>1585</v>
      </c>
      <c r="E27" s="312">
        <v>11.75</v>
      </c>
      <c r="F27" s="311">
        <v>1381</v>
      </c>
      <c r="G27" s="312">
        <v>10.28</v>
      </c>
    </row>
    <row r="28" spans="1:7" x14ac:dyDescent="0.2">
      <c r="A28" s="310" t="s">
        <v>513</v>
      </c>
      <c r="B28" s="310" t="s">
        <v>501</v>
      </c>
      <c r="C28" s="230">
        <v>40</v>
      </c>
      <c r="D28" s="311">
        <v>1250</v>
      </c>
      <c r="E28" s="312">
        <v>9.27</v>
      </c>
      <c r="F28" s="311">
        <v>972</v>
      </c>
      <c r="G28" s="312">
        <v>7.23</v>
      </c>
    </row>
    <row r="29" spans="1:7" x14ac:dyDescent="0.2">
      <c r="A29" s="310" t="s">
        <v>833</v>
      </c>
      <c r="B29" s="310" t="s">
        <v>514</v>
      </c>
      <c r="C29" s="230">
        <v>45</v>
      </c>
      <c r="D29" s="311">
        <v>733</v>
      </c>
      <c r="E29" s="312">
        <v>5.44</v>
      </c>
      <c r="F29" s="311">
        <v>439</v>
      </c>
      <c r="G29" s="312">
        <v>3.17</v>
      </c>
    </row>
    <row r="30" spans="1:7" x14ac:dyDescent="0.2">
      <c r="A30" s="310"/>
      <c r="B30" s="310"/>
      <c r="C30" s="230">
        <v>50</v>
      </c>
      <c r="D30" s="311"/>
      <c r="E30" s="312"/>
      <c r="F30" s="311"/>
      <c r="G30" s="312"/>
    </row>
    <row r="31" spans="1:7" x14ac:dyDescent="0.2">
      <c r="A31" s="185"/>
      <c r="B31" s="185"/>
    </row>
    <row r="33" spans="1:7" ht="15" x14ac:dyDescent="0.25">
      <c r="A33" s="186" t="s">
        <v>818</v>
      </c>
      <c r="B33" s="186"/>
    </row>
    <row r="34" spans="1:7" ht="15" x14ac:dyDescent="0.25">
      <c r="A34" s="226" t="s">
        <v>416</v>
      </c>
      <c r="B34" s="226"/>
    </row>
    <row r="35" spans="1:7" ht="25.5" x14ac:dyDescent="0.2">
      <c r="A35" s="227" t="s">
        <v>490</v>
      </c>
      <c r="B35" s="228" t="s">
        <v>502</v>
      </c>
      <c r="C35" s="228" t="s">
        <v>380</v>
      </c>
      <c r="D35" s="229" t="s">
        <v>491</v>
      </c>
      <c r="E35" s="229">
        <v>2016</v>
      </c>
      <c r="F35" s="229" t="s">
        <v>503</v>
      </c>
      <c r="G35" s="229">
        <v>2017</v>
      </c>
    </row>
    <row r="36" spans="1:7" x14ac:dyDescent="0.2">
      <c r="A36" s="310" t="s">
        <v>505</v>
      </c>
      <c r="B36" s="310" t="s">
        <v>493</v>
      </c>
      <c r="C36" s="230">
        <v>0</v>
      </c>
      <c r="D36" s="311">
        <v>31</v>
      </c>
      <c r="E36" s="312">
        <v>0.23</v>
      </c>
      <c r="F36" s="311">
        <v>90</v>
      </c>
      <c r="G36" s="312">
        <v>0.67</v>
      </c>
    </row>
    <row r="37" spans="1:7" x14ac:dyDescent="0.2">
      <c r="A37" s="310" t="s">
        <v>506</v>
      </c>
      <c r="B37" s="310" t="s">
        <v>494</v>
      </c>
      <c r="C37" s="230">
        <v>5</v>
      </c>
      <c r="D37" s="311">
        <v>118</v>
      </c>
      <c r="E37" s="312">
        <v>0.87</v>
      </c>
      <c r="F37" s="311">
        <v>336</v>
      </c>
      <c r="G37" s="312">
        <v>2.5</v>
      </c>
    </row>
    <row r="38" spans="1:7" x14ac:dyDescent="0.2">
      <c r="A38" s="310" t="s">
        <v>507</v>
      </c>
      <c r="B38" s="310" t="s">
        <v>495</v>
      </c>
      <c r="C38" s="230">
        <v>10</v>
      </c>
      <c r="D38" s="311">
        <v>498</v>
      </c>
      <c r="E38" s="312">
        <v>3.69</v>
      </c>
      <c r="F38" s="311">
        <v>1196</v>
      </c>
      <c r="G38" s="312">
        <v>8.9</v>
      </c>
    </row>
    <row r="39" spans="1:7" x14ac:dyDescent="0.2">
      <c r="A39" s="310" t="s">
        <v>508</v>
      </c>
      <c r="B39" s="310" t="s">
        <v>496</v>
      </c>
      <c r="C39" s="230">
        <v>15</v>
      </c>
      <c r="D39" s="311">
        <v>1179</v>
      </c>
      <c r="E39" s="312">
        <v>8.74</v>
      </c>
      <c r="F39" s="311">
        <v>2102</v>
      </c>
      <c r="G39" s="312">
        <v>15.64</v>
      </c>
    </row>
    <row r="40" spans="1:7" x14ac:dyDescent="0.2">
      <c r="A40" s="310" t="s">
        <v>509</v>
      </c>
      <c r="B40" s="310" t="s">
        <v>497</v>
      </c>
      <c r="C40" s="230">
        <v>20</v>
      </c>
      <c r="D40" s="311">
        <v>1987</v>
      </c>
      <c r="E40" s="312">
        <v>14.73</v>
      </c>
      <c r="F40" s="311">
        <v>2482</v>
      </c>
      <c r="G40" s="312">
        <v>18.47</v>
      </c>
    </row>
    <row r="41" spans="1:7" x14ac:dyDescent="0.2">
      <c r="A41" s="310" t="s">
        <v>510</v>
      </c>
      <c r="B41" s="310" t="s">
        <v>498</v>
      </c>
      <c r="C41" s="230">
        <v>25</v>
      </c>
      <c r="D41" s="311">
        <v>2725</v>
      </c>
      <c r="E41" s="312">
        <v>20.2</v>
      </c>
      <c r="F41" s="311">
        <v>2568</v>
      </c>
      <c r="G41" s="312">
        <v>19.11</v>
      </c>
    </row>
    <row r="42" spans="1:7" x14ac:dyDescent="0.2">
      <c r="A42" s="310" t="s">
        <v>511</v>
      </c>
      <c r="B42" s="310" t="s">
        <v>499</v>
      </c>
      <c r="C42" s="230">
        <v>30</v>
      </c>
      <c r="D42" s="311">
        <v>2684</v>
      </c>
      <c r="E42" s="312">
        <v>19.899999999999999</v>
      </c>
      <c r="F42" s="311">
        <v>2067</v>
      </c>
      <c r="G42" s="312">
        <v>15.38</v>
      </c>
    </row>
    <row r="43" spans="1:7" x14ac:dyDescent="0.2">
      <c r="A43" s="310" t="s">
        <v>512</v>
      </c>
      <c r="B43" s="310" t="s">
        <v>500</v>
      </c>
      <c r="C43" s="230">
        <v>35</v>
      </c>
      <c r="D43" s="311">
        <v>2187</v>
      </c>
      <c r="E43" s="312">
        <v>16.21</v>
      </c>
      <c r="F43" s="311">
        <v>1443</v>
      </c>
      <c r="G43" s="312">
        <v>10.74</v>
      </c>
    </row>
    <row r="44" spans="1:7" x14ac:dyDescent="0.2">
      <c r="A44" s="310" t="s">
        <v>513</v>
      </c>
      <c r="B44" s="310" t="s">
        <v>501</v>
      </c>
      <c r="C44" s="230">
        <v>40</v>
      </c>
      <c r="D44" s="311">
        <v>1422</v>
      </c>
      <c r="E44" s="312">
        <v>10.54</v>
      </c>
      <c r="F44" s="311">
        <v>824</v>
      </c>
      <c r="G44" s="312">
        <v>6.13</v>
      </c>
    </row>
    <row r="45" spans="1:7" x14ac:dyDescent="0.2">
      <c r="A45" s="310" t="s">
        <v>833</v>
      </c>
      <c r="B45" s="310" t="s">
        <v>514</v>
      </c>
      <c r="C45" s="230">
        <v>45</v>
      </c>
      <c r="D45" s="311">
        <v>659</v>
      </c>
      <c r="E45" s="312">
        <v>4.8899999999999997</v>
      </c>
      <c r="F45" s="311">
        <v>331</v>
      </c>
      <c r="G45" s="312">
        <v>2.4700000000000002</v>
      </c>
    </row>
    <row r="46" spans="1:7" x14ac:dyDescent="0.2">
      <c r="A46" s="310"/>
      <c r="B46" s="310"/>
      <c r="C46" s="230">
        <v>50</v>
      </c>
      <c r="D46" s="311"/>
      <c r="E46" s="312"/>
      <c r="F46" s="311"/>
      <c r="G46" s="312"/>
    </row>
    <row r="47" spans="1:7" x14ac:dyDescent="0.2">
      <c r="A47" s="185"/>
      <c r="B47" s="185"/>
    </row>
    <row r="48" spans="1:7" x14ac:dyDescent="0.2">
      <c r="A48" s="185"/>
      <c r="B48" s="185"/>
    </row>
    <row r="49" spans="1:7" ht="15" x14ac:dyDescent="0.25">
      <c r="A49" s="186" t="s">
        <v>817</v>
      </c>
      <c r="B49" s="186"/>
    </row>
    <row r="50" spans="1:7" ht="15" x14ac:dyDescent="0.25">
      <c r="A50" s="226" t="s">
        <v>416</v>
      </c>
      <c r="B50" s="226"/>
    </row>
    <row r="51" spans="1:7" ht="25.5" x14ac:dyDescent="0.2">
      <c r="A51" s="227" t="s">
        <v>490</v>
      </c>
      <c r="B51" s="228" t="s">
        <v>502</v>
      </c>
      <c r="C51" s="228" t="s">
        <v>380</v>
      </c>
      <c r="D51" s="229"/>
      <c r="E51" s="229"/>
      <c r="F51" s="229" t="s">
        <v>503</v>
      </c>
      <c r="G51" s="229">
        <v>2017</v>
      </c>
    </row>
    <row r="52" spans="1:7" x14ac:dyDescent="0.2">
      <c r="A52" s="310" t="s">
        <v>505</v>
      </c>
      <c r="B52" s="310" t="s">
        <v>493</v>
      </c>
      <c r="C52" s="230">
        <v>0</v>
      </c>
      <c r="D52" s="311"/>
      <c r="E52" s="312"/>
      <c r="F52" s="311">
        <v>108</v>
      </c>
      <c r="G52" s="312">
        <v>0.8</v>
      </c>
    </row>
    <row r="53" spans="1:7" x14ac:dyDescent="0.2">
      <c r="A53" s="310" t="s">
        <v>506</v>
      </c>
      <c r="B53" s="310" t="s">
        <v>494</v>
      </c>
      <c r="C53" s="230">
        <v>5</v>
      </c>
      <c r="D53" s="311"/>
      <c r="E53" s="312"/>
      <c r="F53" s="311">
        <v>134</v>
      </c>
      <c r="G53" s="312">
        <v>1</v>
      </c>
    </row>
    <row r="54" spans="1:7" x14ac:dyDescent="0.2">
      <c r="A54" s="310" t="s">
        <v>507</v>
      </c>
      <c r="B54" s="310" t="s">
        <v>495</v>
      </c>
      <c r="C54" s="230">
        <v>10</v>
      </c>
      <c r="D54" s="311"/>
      <c r="E54" s="312"/>
      <c r="F54" s="311">
        <v>477</v>
      </c>
      <c r="G54" s="312">
        <v>3.55</v>
      </c>
    </row>
    <row r="55" spans="1:7" x14ac:dyDescent="0.2">
      <c r="A55" s="310" t="s">
        <v>508</v>
      </c>
      <c r="B55" s="310" t="s">
        <v>496</v>
      </c>
      <c r="C55" s="230">
        <v>15</v>
      </c>
      <c r="D55" s="311"/>
      <c r="E55" s="312"/>
      <c r="F55" s="311">
        <v>1163</v>
      </c>
      <c r="G55" s="312">
        <v>8.66</v>
      </c>
    </row>
    <row r="56" spans="1:7" x14ac:dyDescent="0.2">
      <c r="A56" s="310" t="s">
        <v>509</v>
      </c>
      <c r="B56" s="310" t="s">
        <v>497</v>
      </c>
      <c r="C56" s="230">
        <v>20</v>
      </c>
      <c r="D56" s="311"/>
      <c r="E56" s="312"/>
      <c r="F56" s="311">
        <v>2147</v>
      </c>
      <c r="G56" s="312">
        <v>15.99</v>
      </c>
    </row>
    <row r="57" spans="1:7" x14ac:dyDescent="0.2">
      <c r="A57" s="310" t="s">
        <v>510</v>
      </c>
      <c r="B57" s="310" t="s">
        <v>498</v>
      </c>
      <c r="C57" s="230">
        <v>25</v>
      </c>
      <c r="D57" s="311"/>
      <c r="E57" s="312"/>
      <c r="F57" s="311">
        <v>2833</v>
      </c>
      <c r="G57" s="312">
        <v>21.1</v>
      </c>
    </row>
    <row r="58" spans="1:7" x14ac:dyDescent="0.2">
      <c r="A58" s="310" t="s">
        <v>511</v>
      </c>
      <c r="B58" s="310" t="s">
        <v>499</v>
      </c>
      <c r="C58" s="230">
        <v>30</v>
      </c>
      <c r="D58" s="311"/>
      <c r="E58" s="312"/>
      <c r="F58" s="311">
        <v>2752</v>
      </c>
      <c r="G58" s="312">
        <v>20.5</v>
      </c>
    </row>
    <row r="59" spans="1:7" x14ac:dyDescent="0.2">
      <c r="A59" s="310" t="s">
        <v>512</v>
      </c>
      <c r="B59" s="310" t="s">
        <v>500</v>
      </c>
      <c r="C59" s="230">
        <v>35</v>
      </c>
      <c r="D59" s="311"/>
      <c r="E59" s="312"/>
      <c r="F59" s="311">
        <v>2140</v>
      </c>
      <c r="G59" s="312">
        <v>15.94</v>
      </c>
    </row>
    <row r="60" spans="1:7" x14ac:dyDescent="0.2">
      <c r="A60" s="310" t="s">
        <v>513</v>
      </c>
      <c r="B60" s="310" t="s">
        <v>501</v>
      </c>
      <c r="C60" s="230">
        <v>40</v>
      </c>
      <c r="D60" s="311"/>
      <c r="E60" s="312"/>
      <c r="F60" s="311">
        <v>1225</v>
      </c>
      <c r="G60" s="312">
        <v>9.1199999999999992</v>
      </c>
    </row>
    <row r="61" spans="1:7" x14ac:dyDescent="0.2">
      <c r="A61" s="310" t="s">
        <v>833</v>
      </c>
      <c r="B61" s="310" t="s">
        <v>514</v>
      </c>
      <c r="C61" s="230">
        <v>45</v>
      </c>
      <c r="D61" s="311"/>
      <c r="E61" s="312"/>
      <c r="F61" s="311">
        <v>448</v>
      </c>
      <c r="G61" s="312">
        <v>3.34</v>
      </c>
    </row>
    <row r="62" spans="1:7" x14ac:dyDescent="0.2">
      <c r="A62" s="310"/>
      <c r="B62" s="310"/>
      <c r="C62" s="230">
        <v>50</v>
      </c>
      <c r="D62" s="311"/>
      <c r="E62" s="312"/>
      <c r="F62" s="311"/>
      <c r="G62" s="312"/>
    </row>
    <row r="63" spans="1:7" x14ac:dyDescent="0.2">
      <c r="A63" s="185"/>
      <c r="B63" s="185"/>
    </row>
    <row r="65" spans="1:7" ht="15" x14ac:dyDescent="0.25">
      <c r="A65" s="186" t="s">
        <v>831</v>
      </c>
      <c r="B65" s="186"/>
    </row>
    <row r="66" spans="1:7" ht="15" x14ac:dyDescent="0.25">
      <c r="A66" s="226" t="s">
        <v>416</v>
      </c>
      <c r="B66" s="226"/>
    </row>
    <row r="67" spans="1:7" ht="25.5" x14ac:dyDescent="0.2">
      <c r="A67" s="227" t="s">
        <v>490</v>
      </c>
      <c r="B67" s="228" t="s">
        <v>502</v>
      </c>
      <c r="C67" s="228" t="s">
        <v>380</v>
      </c>
      <c r="D67" s="229"/>
      <c r="E67" s="229"/>
      <c r="F67" s="229" t="s">
        <v>503</v>
      </c>
      <c r="G67" s="229">
        <v>2017</v>
      </c>
    </row>
    <row r="68" spans="1:7" x14ac:dyDescent="0.2">
      <c r="A68" s="310" t="s">
        <v>505</v>
      </c>
      <c r="B68" s="310" t="s">
        <v>822</v>
      </c>
      <c r="C68" s="230">
        <v>0</v>
      </c>
      <c r="D68" s="311"/>
      <c r="E68" s="312"/>
      <c r="F68" s="311">
        <v>74</v>
      </c>
      <c r="G68" s="312">
        <v>0.55000000000000004</v>
      </c>
    </row>
    <row r="69" spans="1:7" x14ac:dyDescent="0.2">
      <c r="A69" s="310" t="s">
        <v>506</v>
      </c>
      <c r="B69" s="310" t="s">
        <v>823</v>
      </c>
      <c r="C69" s="230">
        <v>10</v>
      </c>
      <c r="D69" s="311"/>
      <c r="E69" s="312"/>
      <c r="F69" s="311">
        <v>50</v>
      </c>
      <c r="G69" s="312">
        <v>0.37</v>
      </c>
    </row>
    <row r="70" spans="1:7" x14ac:dyDescent="0.2">
      <c r="A70" s="310" t="s">
        <v>507</v>
      </c>
      <c r="B70" s="310" t="s">
        <v>824</v>
      </c>
      <c r="C70" s="230">
        <v>20</v>
      </c>
      <c r="D70" s="311"/>
      <c r="E70" s="312"/>
      <c r="F70" s="311">
        <v>165</v>
      </c>
      <c r="G70" s="312">
        <v>1.23</v>
      </c>
    </row>
    <row r="71" spans="1:7" x14ac:dyDescent="0.2">
      <c r="A71" s="310" t="s">
        <v>508</v>
      </c>
      <c r="B71" s="310" t="s">
        <v>825</v>
      </c>
      <c r="C71" s="230">
        <v>30</v>
      </c>
      <c r="D71" s="311"/>
      <c r="E71" s="312"/>
      <c r="F71" s="311">
        <v>379</v>
      </c>
      <c r="G71" s="312">
        <v>2.82</v>
      </c>
    </row>
    <row r="72" spans="1:7" x14ac:dyDescent="0.2">
      <c r="A72" s="310" t="s">
        <v>509</v>
      </c>
      <c r="B72" s="310" t="s">
        <v>826</v>
      </c>
      <c r="C72" s="230">
        <v>40</v>
      </c>
      <c r="D72" s="311"/>
      <c r="E72" s="312"/>
      <c r="F72" s="311">
        <v>703</v>
      </c>
      <c r="G72" s="312">
        <v>5.23</v>
      </c>
    </row>
    <row r="73" spans="1:7" x14ac:dyDescent="0.2">
      <c r="A73" s="310" t="s">
        <v>510</v>
      </c>
      <c r="B73" s="310" t="s">
        <v>827</v>
      </c>
      <c r="C73" s="230">
        <v>50</v>
      </c>
      <c r="D73" s="311"/>
      <c r="E73" s="312"/>
      <c r="F73" s="311">
        <v>1237</v>
      </c>
      <c r="G73" s="312">
        <v>9.1999999999999993</v>
      </c>
    </row>
    <row r="74" spans="1:7" x14ac:dyDescent="0.2">
      <c r="A74" s="310" t="s">
        <v>511</v>
      </c>
      <c r="B74" s="310" t="s">
        <v>828</v>
      </c>
      <c r="C74" s="230">
        <v>60</v>
      </c>
      <c r="D74" s="311"/>
      <c r="E74" s="312"/>
      <c r="F74" s="311">
        <v>1760</v>
      </c>
      <c r="G74" s="312">
        <v>13.1</v>
      </c>
    </row>
    <row r="75" spans="1:7" x14ac:dyDescent="0.2">
      <c r="A75" s="310" t="s">
        <v>512</v>
      </c>
      <c r="B75" s="310" t="s">
        <v>829</v>
      </c>
      <c r="C75" s="230">
        <v>70</v>
      </c>
      <c r="D75" s="311"/>
      <c r="E75" s="312"/>
      <c r="F75" s="311">
        <v>2158</v>
      </c>
      <c r="G75" s="312">
        <v>16.059999999999999</v>
      </c>
    </row>
    <row r="76" spans="1:7" x14ac:dyDescent="0.2">
      <c r="A76" s="310" t="s">
        <v>513</v>
      </c>
      <c r="B76" s="310" t="s">
        <v>830</v>
      </c>
      <c r="C76" s="230">
        <v>80</v>
      </c>
      <c r="D76" s="311"/>
      <c r="E76" s="312"/>
      <c r="F76" s="311">
        <v>2485</v>
      </c>
      <c r="G76" s="312">
        <v>18.489999999999998</v>
      </c>
    </row>
    <row r="77" spans="1:7" x14ac:dyDescent="0.2">
      <c r="A77" s="310" t="s">
        <v>833</v>
      </c>
      <c r="B77" s="310" t="s">
        <v>832</v>
      </c>
      <c r="C77" s="230">
        <v>90</v>
      </c>
      <c r="D77" s="311"/>
      <c r="E77" s="312"/>
      <c r="F77" s="311">
        <v>4428</v>
      </c>
      <c r="G77" s="312">
        <v>32.950000000000003</v>
      </c>
    </row>
    <row r="78" spans="1:7" x14ac:dyDescent="0.2">
      <c r="A78" s="310"/>
      <c r="B78" s="310"/>
      <c r="C78" s="230">
        <v>100</v>
      </c>
      <c r="D78" s="311"/>
      <c r="E78" s="312"/>
      <c r="F78" s="311"/>
      <c r="G78" s="312"/>
    </row>
    <row r="79" spans="1:7" x14ac:dyDescent="0.2">
      <c r="A79" s="185" t="s">
        <v>860</v>
      </c>
      <c r="B79" s="185"/>
    </row>
    <row r="80" spans="1:7" x14ac:dyDescent="0.2">
      <c r="A80" s="185" t="s">
        <v>862</v>
      </c>
    </row>
    <row r="81" spans="1:1" x14ac:dyDescent="0.2">
      <c r="A81" s="185" t="s">
        <v>861</v>
      </c>
    </row>
  </sheetData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70"/>
  <sheetViews>
    <sheetView showGridLines="0" workbookViewId="0">
      <selection activeCell="D12" sqref="D12"/>
    </sheetView>
  </sheetViews>
  <sheetFormatPr baseColWidth="10" defaultRowHeight="15" x14ac:dyDescent="0.25"/>
  <cols>
    <col min="1" max="1" width="13.5703125" customWidth="1"/>
    <col min="2" max="2" width="8.5703125" customWidth="1"/>
    <col min="3" max="3" width="6.140625" bestFit="1" customWidth="1"/>
    <col min="4" max="4" width="45.7109375" customWidth="1"/>
    <col min="5" max="5" width="6.140625" bestFit="1" customWidth="1"/>
    <col min="6" max="9" width="11.140625" customWidth="1"/>
  </cols>
  <sheetData>
    <row r="1" spans="1:9" x14ac:dyDescent="0.25">
      <c r="A1" s="186" t="s">
        <v>475</v>
      </c>
    </row>
    <row r="3" spans="1:9" x14ac:dyDescent="0.25">
      <c r="E3" s="427" t="s">
        <v>444</v>
      </c>
      <c r="F3" s="426" t="s">
        <v>474</v>
      </c>
      <c r="G3" s="426"/>
      <c r="H3" s="426"/>
      <c r="I3" s="426"/>
    </row>
    <row r="4" spans="1:9" s="275" customFormat="1" x14ac:dyDescent="0.25">
      <c r="A4" s="308"/>
      <c r="B4" s="308"/>
      <c r="C4" s="308"/>
      <c r="D4" s="308"/>
      <c r="E4" s="427"/>
      <c r="F4" s="307" t="s">
        <v>466</v>
      </c>
      <c r="G4" s="307" t="s">
        <v>467</v>
      </c>
      <c r="H4" s="307" t="s">
        <v>468</v>
      </c>
      <c r="I4" s="307" t="s">
        <v>469</v>
      </c>
    </row>
    <row r="5" spans="1:9" s="275" customFormat="1" ht="24" x14ac:dyDescent="0.25">
      <c r="A5" s="309"/>
      <c r="B5" s="309"/>
      <c r="C5" s="309"/>
      <c r="D5" s="309"/>
      <c r="E5" s="428"/>
      <c r="F5" s="307" t="s">
        <v>470</v>
      </c>
      <c r="G5" s="307" t="s">
        <v>471</v>
      </c>
      <c r="H5" s="307" t="s">
        <v>472</v>
      </c>
      <c r="I5" s="307" t="s">
        <v>473</v>
      </c>
    </row>
    <row r="6" spans="1:9" s="275" customFormat="1" x14ac:dyDescent="0.25">
      <c r="A6" s="443" t="s">
        <v>22</v>
      </c>
      <c r="B6" s="444"/>
      <c r="C6" s="287" t="s">
        <v>456</v>
      </c>
      <c r="D6" s="287" t="s">
        <v>445</v>
      </c>
      <c r="E6" s="288">
        <v>13439</v>
      </c>
      <c r="F6" s="289">
        <v>5.4</v>
      </c>
      <c r="G6" s="289">
        <v>25.7</v>
      </c>
      <c r="H6" s="289">
        <v>42.5</v>
      </c>
      <c r="I6" s="290">
        <v>26.5</v>
      </c>
    </row>
    <row r="7" spans="1:9" s="275" customFormat="1" x14ac:dyDescent="0.25">
      <c r="A7" s="437"/>
      <c r="B7" s="430"/>
      <c r="C7" s="276" t="s">
        <v>457</v>
      </c>
      <c r="D7" s="276" t="s">
        <v>436</v>
      </c>
      <c r="E7" s="277">
        <v>13384</v>
      </c>
      <c r="F7" s="171">
        <v>7.6</v>
      </c>
      <c r="G7" s="171">
        <v>24.2</v>
      </c>
      <c r="H7" s="171">
        <v>35.6</v>
      </c>
      <c r="I7" s="291">
        <v>32.6</v>
      </c>
    </row>
    <row r="8" spans="1:9" s="275" customFormat="1" x14ac:dyDescent="0.25">
      <c r="A8" s="437"/>
      <c r="B8" s="430"/>
      <c r="C8" s="276" t="s">
        <v>458</v>
      </c>
      <c r="D8" s="276" t="s">
        <v>446</v>
      </c>
      <c r="E8" s="277">
        <v>13439</v>
      </c>
      <c r="F8" s="171">
        <v>6.7</v>
      </c>
      <c r="G8" s="171">
        <v>26.9</v>
      </c>
      <c r="H8" s="171">
        <v>40.200000000000003</v>
      </c>
      <c r="I8" s="291">
        <v>26.2</v>
      </c>
    </row>
    <row r="9" spans="1:9" s="275" customFormat="1" x14ac:dyDescent="0.25">
      <c r="A9" s="437"/>
      <c r="B9" s="430"/>
      <c r="C9" s="276" t="s">
        <v>459</v>
      </c>
      <c r="D9" s="276" t="s">
        <v>447</v>
      </c>
      <c r="E9" s="277">
        <v>13439</v>
      </c>
      <c r="F9" s="171">
        <v>1.6</v>
      </c>
      <c r="G9" s="171">
        <v>11.6</v>
      </c>
      <c r="H9" s="171">
        <v>50</v>
      </c>
      <c r="I9" s="291">
        <v>36.9</v>
      </c>
    </row>
    <row r="10" spans="1:9" s="275" customFormat="1" x14ac:dyDescent="0.25">
      <c r="A10" s="437"/>
      <c r="B10" s="430"/>
      <c r="C10" s="276" t="s">
        <v>460</v>
      </c>
      <c r="D10" s="276" t="s">
        <v>448</v>
      </c>
      <c r="E10" s="277">
        <v>13439</v>
      </c>
      <c r="F10" s="171">
        <v>3.6</v>
      </c>
      <c r="G10" s="171">
        <v>20</v>
      </c>
      <c r="H10" s="171">
        <v>43.3</v>
      </c>
      <c r="I10" s="291">
        <v>33.1</v>
      </c>
    </row>
    <row r="11" spans="1:9" s="275" customFormat="1" x14ac:dyDescent="0.25">
      <c r="A11" s="437"/>
      <c r="B11" s="430"/>
      <c r="C11" s="276" t="s">
        <v>461</v>
      </c>
      <c r="D11" s="276" t="s">
        <v>449</v>
      </c>
      <c r="E11" s="277">
        <v>13439</v>
      </c>
      <c r="F11" s="171">
        <v>2.2000000000000002</v>
      </c>
      <c r="G11" s="171">
        <v>13.2</v>
      </c>
      <c r="H11" s="171">
        <v>45.1</v>
      </c>
      <c r="I11" s="291">
        <v>39.6</v>
      </c>
    </row>
    <row r="12" spans="1:9" s="275" customFormat="1" x14ac:dyDescent="0.25">
      <c r="A12" s="437"/>
      <c r="B12" s="430"/>
      <c r="C12" s="276" t="s">
        <v>462</v>
      </c>
      <c r="D12" s="276" t="s">
        <v>450</v>
      </c>
      <c r="E12" s="277">
        <v>13439</v>
      </c>
      <c r="F12" s="171">
        <v>4.3</v>
      </c>
      <c r="G12" s="171">
        <v>25.8</v>
      </c>
      <c r="H12" s="171">
        <v>44.9</v>
      </c>
      <c r="I12" s="291">
        <v>25</v>
      </c>
    </row>
    <row r="13" spans="1:9" s="275" customFormat="1" x14ac:dyDescent="0.25">
      <c r="A13" s="445"/>
      <c r="B13" s="446"/>
      <c r="C13" s="381" t="s">
        <v>463</v>
      </c>
      <c r="D13" s="381" t="s">
        <v>451</v>
      </c>
      <c r="E13" s="382">
        <v>13439</v>
      </c>
      <c r="F13" s="383">
        <v>4.4000000000000004</v>
      </c>
      <c r="G13" s="383">
        <v>22.2</v>
      </c>
      <c r="H13" s="383">
        <v>44.7</v>
      </c>
      <c r="I13" s="384">
        <v>28.7</v>
      </c>
    </row>
    <row r="14" spans="1:9" s="275" customFormat="1" ht="15" customHeight="1" x14ac:dyDescent="0.25">
      <c r="A14" s="434" t="s">
        <v>23</v>
      </c>
      <c r="B14" s="437" t="s">
        <v>464</v>
      </c>
      <c r="C14" s="276" t="s">
        <v>456</v>
      </c>
      <c r="D14" s="276" t="s">
        <v>445</v>
      </c>
      <c r="E14" s="277">
        <v>922</v>
      </c>
      <c r="F14" s="171">
        <v>7.8</v>
      </c>
      <c r="G14" s="171">
        <v>38.9</v>
      </c>
      <c r="H14" s="171">
        <v>46.1</v>
      </c>
      <c r="I14" s="292">
        <v>7.2</v>
      </c>
    </row>
    <row r="15" spans="1:9" s="275" customFormat="1" x14ac:dyDescent="0.25">
      <c r="A15" s="435"/>
      <c r="B15" s="437"/>
      <c r="C15" s="276" t="s">
        <v>457</v>
      </c>
      <c r="D15" s="276" t="s">
        <v>436</v>
      </c>
      <c r="E15" s="277">
        <v>909</v>
      </c>
      <c r="F15" s="171">
        <v>15.4</v>
      </c>
      <c r="G15" s="171">
        <v>33.9</v>
      </c>
      <c r="H15" s="171">
        <v>35.799999999999997</v>
      </c>
      <c r="I15" s="292">
        <v>15</v>
      </c>
    </row>
    <row r="16" spans="1:9" s="275" customFormat="1" x14ac:dyDescent="0.25">
      <c r="A16" s="435"/>
      <c r="B16" s="437"/>
      <c r="C16" s="276" t="s">
        <v>458</v>
      </c>
      <c r="D16" s="276" t="s">
        <v>446</v>
      </c>
      <c r="E16" s="277">
        <v>922</v>
      </c>
      <c r="F16" s="171">
        <v>10.4</v>
      </c>
      <c r="G16" s="171">
        <v>38.6</v>
      </c>
      <c r="H16" s="171">
        <v>39.700000000000003</v>
      </c>
      <c r="I16" s="292">
        <v>11.3</v>
      </c>
    </row>
    <row r="17" spans="1:9" s="275" customFormat="1" x14ac:dyDescent="0.25">
      <c r="A17" s="435"/>
      <c r="B17" s="437"/>
      <c r="C17" s="276" t="s">
        <v>459</v>
      </c>
      <c r="D17" s="276" t="s">
        <v>447</v>
      </c>
      <c r="E17" s="277">
        <v>922</v>
      </c>
      <c r="F17" s="171">
        <v>3.3</v>
      </c>
      <c r="G17" s="171">
        <v>26.4</v>
      </c>
      <c r="H17" s="171">
        <v>52.8</v>
      </c>
      <c r="I17" s="292">
        <v>17.600000000000001</v>
      </c>
    </row>
    <row r="18" spans="1:9" s="275" customFormat="1" x14ac:dyDescent="0.25">
      <c r="A18" s="435"/>
      <c r="B18" s="437"/>
      <c r="C18" s="276" t="s">
        <v>460</v>
      </c>
      <c r="D18" s="276" t="s">
        <v>448</v>
      </c>
      <c r="E18" s="277">
        <v>922</v>
      </c>
      <c r="F18" s="171">
        <v>7.9</v>
      </c>
      <c r="G18" s="171">
        <v>33.799999999999997</v>
      </c>
      <c r="H18" s="171">
        <v>44.4</v>
      </c>
      <c r="I18" s="292">
        <v>13.9</v>
      </c>
    </row>
    <row r="19" spans="1:9" s="275" customFormat="1" x14ac:dyDescent="0.25">
      <c r="A19" s="435"/>
      <c r="B19" s="437"/>
      <c r="C19" s="276" t="s">
        <v>461</v>
      </c>
      <c r="D19" s="276" t="s">
        <v>449</v>
      </c>
      <c r="E19" s="277">
        <v>922</v>
      </c>
      <c r="F19" s="171">
        <v>7.8</v>
      </c>
      <c r="G19" s="171">
        <v>25.2</v>
      </c>
      <c r="H19" s="171">
        <v>49.1</v>
      </c>
      <c r="I19" s="292">
        <v>17.899999999999999</v>
      </c>
    </row>
    <row r="20" spans="1:9" s="275" customFormat="1" x14ac:dyDescent="0.25">
      <c r="A20" s="435"/>
      <c r="B20" s="437"/>
      <c r="C20" s="276" t="s">
        <v>462</v>
      </c>
      <c r="D20" s="276" t="s">
        <v>450</v>
      </c>
      <c r="E20" s="277">
        <v>922</v>
      </c>
      <c r="F20" s="171">
        <v>9.8000000000000007</v>
      </c>
      <c r="G20" s="171">
        <v>38.1</v>
      </c>
      <c r="H20" s="171">
        <v>41.5</v>
      </c>
      <c r="I20" s="292">
        <v>10.6</v>
      </c>
    </row>
    <row r="21" spans="1:9" s="275" customFormat="1" x14ac:dyDescent="0.25">
      <c r="A21" s="435"/>
      <c r="B21" s="437"/>
      <c r="C21" s="276" t="s">
        <v>463</v>
      </c>
      <c r="D21" s="276" t="s">
        <v>451</v>
      </c>
      <c r="E21" s="277">
        <v>922</v>
      </c>
      <c r="F21" s="171">
        <v>7.8</v>
      </c>
      <c r="G21" s="171">
        <v>40.200000000000003</v>
      </c>
      <c r="H21" s="171">
        <v>43.5</v>
      </c>
      <c r="I21" s="292">
        <v>8.5</v>
      </c>
    </row>
    <row r="22" spans="1:9" s="275" customFormat="1" x14ac:dyDescent="0.25">
      <c r="A22" s="435"/>
      <c r="B22" s="438" t="s">
        <v>465</v>
      </c>
      <c r="C22" s="293" t="s">
        <v>456</v>
      </c>
      <c r="D22" s="293" t="s">
        <v>445</v>
      </c>
      <c r="E22" s="294">
        <v>372</v>
      </c>
      <c r="F22" s="295">
        <v>8.1</v>
      </c>
      <c r="G22" s="295">
        <v>34.700000000000003</v>
      </c>
      <c r="H22" s="295">
        <v>50.8</v>
      </c>
      <c r="I22" s="296">
        <v>6.5</v>
      </c>
    </row>
    <row r="23" spans="1:9" s="275" customFormat="1" x14ac:dyDescent="0.25">
      <c r="A23" s="435"/>
      <c r="B23" s="439"/>
      <c r="C23" s="276" t="s">
        <v>457</v>
      </c>
      <c r="D23" s="276" t="s">
        <v>436</v>
      </c>
      <c r="E23" s="277">
        <v>367</v>
      </c>
      <c r="F23" s="171">
        <v>15.5</v>
      </c>
      <c r="G23" s="171">
        <v>33.5</v>
      </c>
      <c r="H23" s="171">
        <v>37.9</v>
      </c>
      <c r="I23" s="297">
        <v>13.1</v>
      </c>
    </row>
    <row r="24" spans="1:9" s="275" customFormat="1" x14ac:dyDescent="0.25">
      <c r="A24" s="435"/>
      <c r="B24" s="439"/>
      <c r="C24" s="276" t="s">
        <v>458</v>
      </c>
      <c r="D24" s="276" t="s">
        <v>446</v>
      </c>
      <c r="E24" s="277">
        <v>372</v>
      </c>
      <c r="F24" s="171">
        <v>10.199999999999999</v>
      </c>
      <c r="G24" s="171">
        <v>34.1</v>
      </c>
      <c r="H24" s="171">
        <v>47.8</v>
      </c>
      <c r="I24" s="297">
        <v>7.8</v>
      </c>
    </row>
    <row r="25" spans="1:9" s="275" customFormat="1" x14ac:dyDescent="0.25">
      <c r="A25" s="435"/>
      <c r="B25" s="439"/>
      <c r="C25" s="276" t="s">
        <v>459</v>
      </c>
      <c r="D25" s="276" t="s">
        <v>447</v>
      </c>
      <c r="E25" s="277">
        <v>372</v>
      </c>
      <c r="F25" s="171">
        <v>1.9</v>
      </c>
      <c r="G25" s="171">
        <v>20.2</v>
      </c>
      <c r="H25" s="171">
        <v>57.5</v>
      </c>
      <c r="I25" s="297">
        <v>20.399999999999999</v>
      </c>
    </row>
    <row r="26" spans="1:9" s="275" customFormat="1" x14ac:dyDescent="0.25">
      <c r="A26" s="435"/>
      <c r="B26" s="439"/>
      <c r="C26" s="276" t="s">
        <v>460</v>
      </c>
      <c r="D26" s="276" t="s">
        <v>448</v>
      </c>
      <c r="E26" s="277">
        <v>372</v>
      </c>
      <c r="F26" s="171">
        <v>5.6</v>
      </c>
      <c r="G26" s="171">
        <v>26.1</v>
      </c>
      <c r="H26" s="171">
        <v>52.7</v>
      </c>
      <c r="I26" s="297">
        <v>15.6</v>
      </c>
    </row>
    <row r="27" spans="1:9" s="275" customFormat="1" x14ac:dyDescent="0.25">
      <c r="A27" s="435"/>
      <c r="B27" s="439"/>
      <c r="C27" s="276" t="s">
        <v>461</v>
      </c>
      <c r="D27" s="276" t="s">
        <v>449</v>
      </c>
      <c r="E27" s="277">
        <v>372</v>
      </c>
      <c r="F27" s="171">
        <v>6.5</v>
      </c>
      <c r="G27" s="171">
        <v>22.6</v>
      </c>
      <c r="H27" s="171">
        <v>51.6</v>
      </c>
      <c r="I27" s="297">
        <v>19.399999999999999</v>
      </c>
    </row>
    <row r="28" spans="1:9" s="275" customFormat="1" x14ac:dyDescent="0.25">
      <c r="A28" s="435"/>
      <c r="B28" s="439"/>
      <c r="C28" s="276" t="s">
        <v>462</v>
      </c>
      <c r="D28" s="276" t="s">
        <v>450</v>
      </c>
      <c r="E28" s="277">
        <v>372</v>
      </c>
      <c r="F28" s="171">
        <v>4.5999999999999996</v>
      </c>
      <c r="G28" s="171">
        <v>36.6</v>
      </c>
      <c r="H28" s="171">
        <v>49.5</v>
      </c>
      <c r="I28" s="297">
        <v>9.4</v>
      </c>
    </row>
    <row r="29" spans="1:9" s="275" customFormat="1" x14ac:dyDescent="0.25">
      <c r="A29" s="435"/>
      <c r="B29" s="439"/>
      <c r="C29" s="276" t="s">
        <v>463</v>
      </c>
      <c r="D29" s="276" t="s">
        <v>451</v>
      </c>
      <c r="E29" s="277">
        <v>372</v>
      </c>
      <c r="F29" s="171">
        <v>4.3</v>
      </c>
      <c r="G29" s="171">
        <v>33.6</v>
      </c>
      <c r="H29" s="171">
        <v>56.5</v>
      </c>
      <c r="I29" s="297">
        <v>5.6</v>
      </c>
    </row>
    <row r="30" spans="1:9" s="275" customFormat="1" x14ac:dyDescent="0.25">
      <c r="A30" s="435"/>
      <c r="B30" s="440" t="s">
        <v>27</v>
      </c>
      <c r="C30" s="298" t="s">
        <v>456</v>
      </c>
      <c r="D30" s="298" t="s">
        <v>445</v>
      </c>
      <c r="E30" s="299">
        <v>1294</v>
      </c>
      <c r="F30" s="300">
        <v>7.9</v>
      </c>
      <c r="G30" s="300">
        <v>37.700000000000003</v>
      </c>
      <c r="H30" s="300">
        <v>47.4</v>
      </c>
      <c r="I30" s="301">
        <v>7</v>
      </c>
    </row>
    <row r="31" spans="1:9" s="275" customFormat="1" x14ac:dyDescent="0.25">
      <c r="A31" s="435"/>
      <c r="B31" s="441"/>
      <c r="C31" s="276" t="s">
        <v>457</v>
      </c>
      <c r="D31" s="276" t="s">
        <v>436</v>
      </c>
      <c r="E31" s="277">
        <v>1276</v>
      </c>
      <c r="F31" s="171">
        <v>15.4</v>
      </c>
      <c r="G31" s="171">
        <v>33.799999999999997</v>
      </c>
      <c r="H31" s="171">
        <v>36.4</v>
      </c>
      <c r="I31" s="302">
        <v>14.4</v>
      </c>
    </row>
    <row r="32" spans="1:9" s="275" customFormat="1" x14ac:dyDescent="0.25">
      <c r="A32" s="435"/>
      <c r="B32" s="441"/>
      <c r="C32" s="276" t="s">
        <v>458</v>
      </c>
      <c r="D32" s="276" t="s">
        <v>446</v>
      </c>
      <c r="E32" s="277">
        <v>1294</v>
      </c>
      <c r="F32" s="171">
        <v>10.4</v>
      </c>
      <c r="G32" s="171">
        <v>37.299999999999997</v>
      </c>
      <c r="H32" s="171">
        <v>42</v>
      </c>
      <c r="I32" s="302">
        <v>10.3</v>
      </c>
    </row>
    <row r="33" spans="1:9" s="275" customFormat="1" x14ac:dyDescent="0.25">
      <c r="A33" s="435"/>
      <c r="B33" s="441"/>
      <c r="C33" s="276" t="s">
        <v>459</v>
      </c>
      <c r="D33" s="276" t="s">
        <v>447</v>
      </c>
      <c r="E33" s="277">
        <v>1294</v>
      </c>
      <c r="F33" s="171">
        <v>2.9</v>
      </c>
      <c r="G33" s="171">
        <v>24.6</v>
      </c>
      <c r="H33" s="171">
        <v>54.2</v>
      </c>
      <c r="I33" s="302">
        <v>18.399999999999999</v>
      </c>
    </row>
    <row r="34" spans="1:9" s="275" customFormat="1" x14ac:dyDescent="0.25">
      <c r="A34" s="435"/>
      <c r="B34" s="441"/>
      <c r="C34" s="276" t="s">
        <v>460</v>
      </c>
      <c r="D34" s="276" t="s">
        <v>448</v>
      </c>
      <c r="E34" s="277">
        <v>1294</v>
      </c>
      <c r="F34" s="171">
        <v>7.3</v>
      </c>
      <c r="G34" s="171">
        <v>31.6</v>
      </c>
      <c r="H34" s="171">
        <v>46.8</v>
      </c>
      <c r="I34" s="302">
        <v>14.4</v>
      </c>
    </row>
    <row r="35" spans="1:9" s="275" customFormat="1" x14ac:dyDescent="0.25">
      <c r="A35" s="435"/>
      <c r="B35" s="441"/>
      <c r="C35" s="276" t="s">
        <v>461</v>
      </c>
      <c r="D35" s="276" t="s">
        <v>449</v>
      </c>
      <c r="E35" s="277">
        <v>1294</v>
      </c>
      <c r="F35" s="171">
        <v>7.4</v>
      </c>
      <c r="G35" s="171">
        <v>24.4</v>
      </c>
      <c r="H35" s="171">
        <v>49.8</v>
      </c>
      <c r="I35" s="302">
        <v>18.3</v>
      </c>
    </row>
    <row r="36" spans="1:9" s="275" customFormat="1" x14ac:dyDescent="0.25">
      <c r="A36" s="435"/>
      <c r="B36" s="441"/>
      <c r="C36" s="276" t="s">
        <v>462</v>
      </c>
      <c r="D36" s="276" t="s">
        <v>450</v>
      </c>
      <c r="E36" s="277">
        <v>1294</v>
      </c>
      <c r="F36" s="171">
        <v>8.3000000000000007</v>
      </c>
      <c r="G36" s="171">
        <v>37.6</v>
      </c>
      <c r="H36" s="171">
        <v>43.8</v>
      </c>
      <c r="I36" s="302">
        <v>10.3</v>
      </c>
    </row>
    <row r="37" spans="1:9" s="275" customFormat="1" x14ac:dyDescent="0.25">
      <c r="A37" s="436"/>
      <c r="B37" s="442"/>
      <c r="C37" s="303" t="s">
        <v>463</v>
      </c>
      <c r="D37" s="303" t="s">
        <v>451</v>
      </c>
      <c r="E37" s="304">
        <v>1294</v>
      </c>
      <c r="F37" s="305">
        <v>6.8</v>
      </c>
      <c r="G37" s="305">
        <v>38.299999999999997</v>
      </c>
      <c r="H37" s="305">
        <v>47.2</v>
      </c>
      <c r="I37" s="306">
        <v>7.7</v>
      </c>
    </row>
    <row r="38" spans="1:9" s="275" customFormat="1" x14ac:dyDescent="0.25">
      <c r="A38" s="429" t="s">
        <v>8</v>
      </c>
      <c r="B38" s="430"/>
      <c r="C38" s="276" t="s">
        <v>456</v>
      </c>
      <c r="D38" s="276" t="s">
        <v>445</v>
      </c>
      <c r="E38" s="277">
        <v>14733</v>
      </c>
      <c r="F38" s="171">
        <v>5.6</v>
      </c>
      <c r="G38" s="171">
        <v>26.7</v>
      </c>
      <c r="H38" s="171">
        <v>42.9</v>
      </c>
      <c r="I38" s="282">
        <v>24.7</v>
      </c>
    </row>
    <row r="39" spans="1:9" s="275" customFormat="1" x14ac:dyDescent="0.25">
      <c r="A39" s="431"/>
      <c r="B39" s="430"/>
      <c r="C39" s="276" t="s">
        <v>457</v>
      </c>
      <c r="D39" s="276" t="s">
        <v>436</v>
      </c>
      <c r="E39" s="277">
        <v>14660</v>
      </c>
      <c r="F39" s="171">
        <v>8.3000000000000007</v>
      </c>
      <c r="G39" s="171">
        <v>25</v>
      </c>
      <c r="H39" s="171">
        <v>35.6</v>
      </c>
      <c r="I39" s="282">
        <v>31</v>
      </c>
    </row>
    <row r="40" spans="1:9" s="275" customFormat="1" x14ac:dyDescent="0.25">
      <c r="A40" s="431"/>
      <c r="B40" s="430"/>
      <c r="C40" s="276" t="s">
        <v>458</v>
      </c>
      <c r="D40" s="276" t="s">
        <v>446</v>
      </c>
      <c r="E40" s="277">
        <v>14733</v>
      </c>
      <c r="F40" s="171">
        <v>7</v>
      </c>
      <c r="G40" s="171">
        <v>27.8</v>
      </c>
      <c r="H40" s="171">
        <v>40.4</v>
      </c>
      <c r="I40" s="282">
        <v>24.8</v>
      </c>
    </row>
    <row r="41" spans="1:9" s="275" customFormat="1" x14ac:dyDescent="0.25">
      <c r="A41" s="431"/>
      <c r="B41" s="430"/>
      <c r="C41" s="276" t="s">
        <v>459</v>
      </c>
      <c r="D41" s="276" t="s">
        <v>447</v>
      </c>
      <c r="E41" s="277">
        <v>14733</v>
      </c>
      <c r="F41" s="171">
        <v>1.7</v>
      </c>
      <c r="G41" s="171">
        <v>12.7</v>
      </c>
      <c r="H41" s="171">
        <v>50.3</v>
      </c>
      <c r="I41" s="282">
        <v>35.200000000000003</v>
      </c>
    </row>
    <row r="42" spans="1:9" s="275" customFormat="1" x14ac:dyDescent="0.25">
      <c r="A42" s="431"/>
      <c r="B42" s="430"/>
      <c r="C42" s="276" t="s">
        <v>460</v>
      </c>
      <c r="D42" s="276" t="s">
        <v>448</v>
      </c>
      <c r="E42" s="277">
        <v>14733</v>
      </c>
      <c r="F42" s="171">
        <v>3.9</v>
      </c>
      <c r="G42" s="171">
        <v>21.1</v>
      </c>
      <c r="H42" s="171">
        <v>43.6</v>
      </c>
      <c r="I42" s="282">
        <v>31.5</v>
      </c>
    </row>
    <row r="43" spans="1:9" s="275" customFormat="1" x14ac:dyDescent="0.25">
      <c r="A43" s="431"/>
      <c r="B43" s="430"/>
      <c r="C43" s="276" t="s">
        <v>461</v>
      </c>
      <c r="D43" s="276" t="s">
        <v>449</v>
      </c>
      <c r="E43" s="277">
        <v>14733</v>
      </c>
      <c r="F43" s="171">
        <v>2.6</v>
      </c>
      <c r="G43" s="171">
        <v>14.1</v>
      </c>
      <c r="H43" s="171">
        <v>45.5</v>
      </c>
      <c r="I43" s="282">
        <v>37.700000000000003</v>
      </c>
    </row>
    <row r="44" spans="1:9" s="275" customFormat="1" x14ac:dyDescent="0.25">
      <c r="A44" s="431"/>
      <c r="B44" s="430"/>
      <c r="C44" s="276" t="s">
        <v>462</v>
      </c>
      <c r="D44" s="276" t="s">
        <v>450</v>
      </c>
      <c r="E44" s="277">
        <v>14733</v>
      </c>
      <c r="F44" s="171">
        <v>4.7</v>
      </c>
      <c r="G44" s="171">
        <v>26.9</v>
      </c>
      <c r="H44" s="171">
        <v>44.8</v>
      </c>
      <c r="I44" s="282">
        <v>23.7</v>
      </c>
    </row>
    <row r="45" spans="1:9" s="275" customFormat="1" x14ac:dyDescent="0.25">
      <c r="A45" s="432"/>
      <c r="B45" s="433"/>
      <c r="C45" s="283" t="s">
        <v>463</v>
      </c>
      <c r="D45" s="283" t="s">
        <v>451</v>
      </c>
      <c r="E45" s="284">
        <v>14733</v>
      </c>
      <c r="F45" s="285">
        <v>4.5999999999999996</v>
      </c>
      <c r="G45" s="285">
        <v>23.7</v>
      </c>
      <c r="H45" s="285">
        <v>44.9</v>
      </c>
      <c r="I45" s="286">
        <v>26.8</v>
      </c>
    </row>
    <row r="46" spans="1:9" s="275" customFormat="1" x14ac:dyDescent="0.25">
      <c r="A46" s="185" t="s">
        <v>863</v>
      </c>
    </row>
    <row r="47" spans="1:9" s="275" customFormat="1" x14ac:dyDescent="0.25"/>
    <row r="48" spans="1:9" s="275" customFormat="1" x14ac:dyDescent="0.25"/>
    <row r="49" s="275" customFormat="1" x14ac:dyDescent="0.25"/>
    <row r="50" s="275" customFormat="1" x14ac:dyDescent="0.25"/>
    <row r="51" s="275" customFormat="1" x14ac:dyDescent="0.25"/>
    <row r="52" s="275" customFormat="1" x14ac:dyDescent="0.25"/>
    <row r="53" s="275" customFormat="1" x14ac:dyDescent="0.25"/>
    <row r="54" s="275" customFormat="1" x14ac:dyDescent="0.25"/>
    <row r="55" s="275" customFormat="1" x14ac:dyDescent="0.25"/>
    <row r="56" s="275" customFormat="1" x14ac:dyDescent="0.25"/>
    <row r="57" s="275" customFormat="1" x14ac:dyDescent="0.25"/>
    <row r="58" s="275" customFormat="1" x14ac:dyDescent="0.25"/>
    <row r="59" s="275" customFormat="1" x14ac:dyDescent="0.25"/>
    <row r="60" s="275" customFormat="1" x14ac:dyDescent="0.25"/>
    <row r="61" s="275" customFormat="1" x14ac:dyDescent="0.25"/>
    <row r="62" s="275" customFormat="1" x14ac:dyDescent="0.25"/>
    <row r="63" s="275" customFormat="1" x14ac:dyDescent="0.25"/>
    <row r="64" s="275" customFormat="1" x14ac:dyDescent="0.25"/>
    <row r="65" s="275" customFormat="1" x14ac:dyDescent="0.25"/>
    <row r="66" s="275" customFormat="1" x14ac:dyDescent="0.25"/>
    <row r="67" s="275" customFormat="1" x14ac:dyDescent="0.25"/>
    <row r="68" s="275" customFormat="1" x14ac:dyDescent="0.25"/>
    <row r="69" s="275" customFormat="1" x14ac:dyDescent="0.25"/>
    <row r="70" s="275" customFormat="1" x14ac:dyDescent="0.25"/>
  </sheetData>
  <mergeCells count="8">
    <mergeCell ref="F3:I3"/>
    <mergeCell ref="E3:E5"/>
    <mergeCell ref="A38:B45"/>
    <mergeCell ref="A14:A37"/>
    <mergeCell ref="B14:B21"/>
    <mergeCell ref="B22:B29"/>
    <mergeCell ref="B30:B37"/>
    <mergeCell ref="A6:B13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F39"/>
  <sheetViews>
    <sheetView showGridLines="0" workbookViewId="0">
      <selection activeCell="A20" sqref="A20"/>
    </sheetView>
  </sheetViews>
  <sheetFormatPr baseColWidth="10" defaultRowHeight="15" x14ac:dyDescent="0.25"/>
  <cols>
    <col min="1" max="1" width="17.85546875" style="225" customWidth="1"/>
    <col min="2" max="2" width="30.7109375" style="225" bestFit="1" customWidth="1"/>
    <col min="3" max="3" width="9.140625" style="225" customWidth="1"/>
    <col min="4" max="6" width="10.7109375" style="225" customWidth="1"/>
    <col min="7" max="9" width="11.140625" style="225" customWidth="1"/>
    <col min="10" max="10" width="13.85546875" style="225" customWidth="1"/>
    <col min="11" max="11" width="30.7109375" style="225" bestFit="1" customWidth="1"/>
    <col min="12" max="16384" width="11.42578125" style="225"/>
  </cols>
  <sheetData>
    <row r="1" spans="1:6" x14ac:dyDescent="0.25">
      <c r="A1" s="186" t="s">
        <v>488</v>
      </c>
    </row>
    <row r="3" spans="1:6" s="275" customFormat="1" x14ac:dyDescent="0.25">
      <c r="C3" s="427" t="s">
        <v>444</v>
      </c>
      <c r="D3" s="426" t="s">
        <v>474</v>
      </c>
      <c r="E3" s="426"/>
      <c r="F3" s="426"/>
    </row>
    <row r="4" spans="1:6" s="275" customFormat="1" x14ac:dyDescent="0.25">
      <c r="C4" s="427"/>
      <c r="D4" s="307" t="s">
        <v>483</v>
      </c>
      <c r="E4" s="307" t="s">
        <v>466</v>
      </c>
      <c r="F4" s="307" t="s">
        <v>484</v>
      </c>
    </row>
    <row r="5" spans="1:6" s="275" customFormat="1" x14ac:dyDescent="0.25">
      <c r="C5" s="427"/>
      <c r="D5" s="307" t="s">
        <v>485</v>
      </c>
      <c r="E5" s="307" t="s">
        <v>486</v>
      </c>
      <c r="F5" s="307" t="s">
        <v>487</v>
      </c>
    </row>
    <row r="6" spans="1:6" s="275" customFormat="1" x14ac:dyDescent="0.25">
      <c r="A6" s="429" t="s">
        <v>22</v>
      </c>
      <c r="B6" s="278" t="s">
        <v>476</v>
      </c>
      <c r="C6" s="279">
        <v>2191</v>
      </c>
      <c r="D6" s="280">
        <v>5.2</v>
      </c>
      <c r="E6" s="280">
        <v>24.6</v>
      </c>
      <c r="F6" s="281">
        <v>70.2</v>
      </c>
    </row>
    <row r="7" spans="1:6" s="275" customFormat="1" x14ac:dyDescent="0.25">
      <c r="A7" s="431"/>
      <c r="B7" s="276" t="s">
        <v>477</v>
      </c>
      <c r="C7" s="277">
        <v>309</v>
      </c>
      <c r="D7" s="171">
        <v>5.2</v>
      </c>
      <c r="E7" s="171">
        <v>21.7</v>
      </c>
      <c r="F7" s="282">
        <v>73.099999999999994</v>
      </c>
    </row>
    <row r="8" spans="1:6" s="275" customFormat="1" x14ac:dyDescent="0.25">
      <c r="A8" s="431"/>
      <c r="B8" s="276" t="s">
        <v>478</v>
      </c>
      <c r="C8" s="277">
        <v>19</v>
      </c>
      <c r="D8" s="171">
        <v>31.6</v>
      </c>
      <c r="E8" s="171" t="s">
        <v>38</v>
      </c>
      <c r="F8" s="282">
        <v>68.400000000000006</v>
      </c>
    </row>
    <row r="9" spans="1:6" s="275" customFormat="1" x14ac:dyDescent="0.25">
      <c r="A9" s="431"/>
      <c r="B9" s="276" t="s">
        <v>479</v>
      </c>
      <c r="C9" s="277">
        <v>16</v>
      </c>
      <c r="D9" s="171">
        <v>6.3</v>
      </c>
      <c r="E9" s="171">
        <v>43.8</v>
      </c>
      <c r="F9" s="282">
        <v>50</v>
      </c>
    </row>
    <row r="10" spans="1:6" s="275" customFormat="1" x14ac:dyDescent="0.25">
      <c r="A10" s="432"/>
      <c r="B10" s="283" t="s">
        <v>480</v>
      </c>
      <c r="C10" s="284">
        <v>7</v>
      </c>
      <c r="D10" s="285" t="s">
        <v>38</v>
      </c>
      <c r="E10" s="285">
        <v>71.400000000000006</v>
      </c>
      <c r="F10" s="286">
        <v>28.6</v>
      </c>
    </row>
    <row r="11" spans="1:6" s="275" customFormat="1" x14ac:dyDescent="0.25">
      <c r="A11" s="429" t="s">
        <v>414</v>
      </c>
      <c r="B11" s="278" t="s">
        <v>476</v>
      </c>
      <c r="C11" s="279">
        <v>4</v>
      </c>
      <c r="D11" s="280" t="s">
        <v>408</v>
      </c>
      <c r="E11" s="280" t="s">
        <v>408</v>
      </c>
      <c r="F11" s="281" t="s">
        <v>408</v>
      </c>
    </row>
    <row r="12" spans="1:6" s="275" customFormat="1" x14ac:dyDescent="0.25">
      <c r="A12" s="432"/>
      <c r="B12" s="283" t="s">
        <v>480</v>
      </c>
      <c r="C12" s="284">
        <v>806</v>
      </c>
      <c r="D12" s="285">
        <v>20.7</v>
      </c>
      <c r="E12" s="285">
        <v>41.8</v>
      </c>
      <c r="F12" s="286">
        <v>37.5</v>
      </c>
    </row>
    <row r="13" spans="1:6" s="275" customFormat="1" x14ac:dyDescent="0.25">
      <c r="A13" s="429" t="s">
        <v>413</v>
      </c>
      <c r="B13" s="278" t="s">
        <v>481</v>
      </c>
      <c r="C13" s="279">
        <v>66</v>
      </c>
      <c r="D13" s="280">
        <v>33.299999999999997</v>
      </c>
      <c r="E13" s="280">
        <v>65.2</v>
      </c>
      <c r="F13" s="281">
        <v>1.5</v>
      </c>
    </row>
    <row r="14" spans="1:6" s="275" customFormat="1" x14ac:dyDescent="0.25">
      <c r="A14" s="432"/>
      <c r="B14" s="283" t="s">
        <v>482</v>
      </c>
      <c r="C14" s="284">
        <v>1</v>
      </c>
      <c r="D14" s="285" t="s">
        <v>408</v>
      </c>
      <c r="E14" s="285" t="s">
        <v>408</v>
      </c>
      <c r="F14" s="286" t="s">
        <v>408</v>
      </c>
    </row>
    <row r="15" spans="1:6" s="275" customFormat="1" x14ac:dyDescent="0.25">
      <c r="A15" s="185" t="s">
        <v>864</v>
      </c>
    </row>
    <row r="16" spans="1:6" s="275" customFormat="1" x14ac:dyDescent="0.25"/>
    <row r="17" s="275" customFormat="1" x14ac:dyDescent="0.25"/>
    <row r="18" s="275" customFormat="1" x14ac:dyDescent="0.25"/>
    <row r="19" s="275" customFormat="1" x14ac:dyDescent="0.25"/>
    <row r="20" s="275" customFormat="1" x14ac:dyDescent="0.25"/>
    <row r="21" s="275" customFormat="1" x14ac:dyDescent="0.25"/>
    <row r="22" s="275" customFormat="1" x14ac:dyDescent="0.25"/>
    <row r="23" s="275" customFormat="1" x14ac:dyDescent="0.25"/>
    <row r="24" s="275" customFormat="1" x14ac:dyDescent="0.25"/>
    <row r="25" s="275" customFormat="1" x14ac:dyDescent="0.25"/>
    <row r="26" s="275" customFormat="1" x14ac:dyDescent="0.25"/>
    <row r="27" s="275" customFormat="1" x14ac:dyDescent="0.25"/>
    <row r="28" s="275" customFormat="1" x14ac:dyDescent="0.25"/>
    <row r="29" s="275" customFormat="1" x14ac:dyDescent="0.25"/>
    <row r="30" s="275" customFormat="1" x14ac:dyDescent="0.25"/>
    <row r="31" s="275" customFormat="1" x14ac:dyDescent="0.25"/>
    <row r="32" s="275" customFormat="1" x14ac:dyDescent="0.25"/>
    <row r="33" s="275" customFormat="1" x14ac:dyDescent="0.25"/>
    <row r="34" s="275" customFormat="1" x14ac:dyDescent="0.25"/>
    <row r="35" s="275" customFormat="1" x14ac:dyDescent="0.25"/>
    <row r="36" s="275" customFormat="1" x14ac:dyDescent="0.25"/>
    <row r="37" s="275" customFormat="1" x14ac:dyDescent="0.25"/>
    <row r="38" s="275" customFormat="1" x14ac:dyDescent="0.25"/>
    <row r="39" s="275" customFormat="1" x14ac:dyDescent="0.25"/>
  </sheetData>
  <mergeCells count="5">
    <mergeCell ref="D3:F3"/>
    <mergeCell ref="A6:A10"/>
    <mergeCell ref="A13:A14"/>
    <mergeCell ref="A11:A12"/>
    <mergeCell ref="C3:C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39"/>
  <sheetViews>
    <sheetView workbookViewId="0">
      <selection activeCell="C5" sqref="C5:C17"/>
    </sheetView>
  </sheetViews>
  <sheetFormatPr baseColWidth="10" defaultRowHeight="12.75" x14ac:dyDescent="0.2"/>
  <cols>
    <col min="1" max="2" width="11.42578125" style="27"/>
    <col min="3" max="3" width="12.7109375" style="27" customWidth="1"/>
    <col min="4" max="6" width="10.42578125" style="27" customWidth="1"/>
    <col min="7" max="16384" width="11.42578125" style="27"/>
  </cols>
  <sheetData>
    <row r="1" spans="1:5" ht="15" x14ac:dyDescent="0.25">
      <c r="A1" s="186" t="s">
        <v>815</v>
      </c>
      <c r="B1" s="186"/>
    </row>
    <row r="3" spans="1:5" ht="29.25" customHeight="1" x14ac:dyDescent="0.2">
      <c r="C3" s="447" t="s">
        <v>811</v>
      </c>
      <c r="D3" s="448"/>
      <c r="E3" s="368" t="s">
        <v>810</v>
      </c>
    </row>
    <row r="4" spans="1:5" ht="25.5" x14ac:dyDescent="0.2">
      <c r="A4" s="227" t="s">
        <v>808</v>
      </c>
      <c r="B4" s="228" t="s">
        <v>380</v>
      </c>
      <c r="C4" s="229" t="s">
        <v>849</v>
      </c>
      <c r="D4" s="229" t="s">
        <v>807</v>
      </c>
      <c r="E4" s="229" t="s">
        <v>849</v>
      </c>
    </row>
    <row r="5" spans="1:5" x14ac:dyDescent="0.2">
      <c r="A5" s="310" t="s">
        <v>520</v>
      </c>
      <c r="B5" s="230">
        <v>50</v>
      </c>
      <c r="C5" s="312">
        <v>0.08</v>
      </c>
      <c r="D5" s="312">
        <v>0.12</v>
      </c>
      <c r="E5" s="312">
        <v>0.08</v>
      </c>
    </row>
    <row r="6" spans="1:5" x14ac:dyDescent="0.2">
      <c r="A6" s="310" t="s">
        <v>515</v>
      </c>
      <c r="B6" s="230">
        <v>100</v>
      </c>
      <c r="C6" s="312">
        <v>0.22</v>
      </c>
      <c r="D6" s="312">
        <v>0.3</v>
      </c>
      <c r="E6" s="312">
        <v>0.22</v>
      </c>
    </row>
    <row r="7" spans="1:5" x14ac:dyDescent="0.2">
      <c r="A7" s="310" t="s">
        <v>516</v>
      </c>
      <c r="B7" s="230">
        <v>150</v>
      </c>
      <c r="C7" s="312">
        <v>0.88</v>
      </c>
      <c r="D7" s="312">
        <v>1.07</v>
      </c>
      <c r="E7" s="312">
        <v>0.88</v>
      </c>
    </row>
    <row r="8" spans="1:5" x14ac:dyDescent="0.2">
      <c r="A8" s="310" t="s">
        <v>517</v>
      </c>
      <c r="B8" s="230">
        <v>200</v>
      </c>
      <c r="C8" s="312">
        <v>1.49</v>
      </c>
      <c r="D8" s="312">
        <v>1.95</v>
      </c>
      <c r="E8" s="312">
        <v>1.49</v>
      </c>
    </row>
    <row r="9" spans="1:5" x14ac:dyDescent="0.2">
      <c r="A9" s="310" t="s">
        <v>518</v>
      </c>
      <c r="B9" s="230">
        <v>250</v>
      </c>
      <c r="C9" s="312">
        <v>3.22</v>
      </c>
      <c r="D9" s="312">
        <v>4.18</v>
      </c>
      <c r="E9" s="312">
        <v>3.22</v>
      </c>
    </row>
    <row r="10" spans="1:5" x14ac:dyDescent="0.2">
      <c r="A10" s="310" t="s">
        <v>519</v>
      </c>
      <c r="B10" s="230">
        <v>300</v>
      </c>
      <c r="C10" s="312">
        <v>6.52</v>
      </c>
      <c r="D10" s="312">
        <v>7.91</v>
      </c>
      <c r="E10" s="312">
        <v>2.5099999999999998</v>
      </c>
    </row>
    <row r="11" spans="1:5" x14ac:dyDescent="0.2">
      <c r="A11" s="310" t="s">
        <v>801</v>
      </c>
      <c r="B11" s="230">
        <v>350</v>
      </c>
      <c r="C11" s="312">
        <v>9.77</v>
      </c>
      <c r="D11" s="312">
        <v>11.82</v>
      </c>
      <c r="E11" s="312">
        <v>13.78</v>
      </c>
    </row>
    <row r="12" spans="1:5" x14ac:dyDescent="0.2">
      <c r="A12" s="310" t="s">
        <v>802</v>
      </c>
      <c r="B12" s="230">
        <v>400</v>
      </c>
      <c r="C12" s="312">
        <v>13.7</v>
      </c>
      <c r="D12" s="312">
        <v>15.11</v>
      </c>
      <c r="E12" s="312">
        <v>13.7</v>
      </c>
    </row>
    <row r="13" spans="1:5" x14ac:dyDescent="0.2">
      <c r="A13" s="310" t="s">
        <v>803</v>
      </c>
      <c r="B13" s="230">
        <v>450</v>
      </c>
      <c r="C13" s="312">
        <v>16.36</v>
      </c>
      <c r="D13" s="312">
        <v>16.34</v>
      </c>
      <c r="E13" s="312">
        <v>16.36</v>
      </c>
    </row>
    <row r="14" spans="1:5" x14ac:dyDescent="0.2">
      <c r="A14" s="310" t="s">
        <v>804</v>
      </c>
      <c r="B14" s="230">
        <v>500</v>
      </c>
      <c r="C14" s="312">
        <v>16.28</v>
      </c>
      <c r="D14" s="312">
        <v>15.57</v>
      </c>
      <c r="E14" s="312">
        <v>16.28</v>
      </c>
    </row>
    <row r="15" spans="1:5" x14ac:dyDescent="0.2">
      <c r="A15" s="310" t="s">
        <v>805</v>
      </c>
      <c r="B15" s="230">
        <v>550</v>
      </c>
      <c r="C15" s="312">
        <v>13.7</v>
      </c>
      <c r="D15" s="312">
        <v>12.69</v>
      </c>
      <c r="E15" s="312">
        <v>13.7</v>
      </c>
    </row>
    <row r="16" spans="1:5" x14ac:dyDescent="0.2">
      <c r="A16" s="310" t="s">
        <v>806</v>
      </c>
      <c r="B16" s="230">
        <v>600</v>
      </c>
      <c r="C16" s="312">
        <v>12.42</v>
      </c>
      <c r="D16" s="312">
        <v>10.07</v>
      </c>
      <c r="E16" s="312">
        <v>12.42</v>
      </c>
    </row>
    <row r="17" spans="1:5" x14ac:dyDescent="0.2">
      <c r="A17" s="310" t="s">
        <v>809</v>
      </c>
      <c r="B17" s="230">
        <v>650</v>
      </c>
      <c r="C17" s="312">
        <v>5.37</v>
      </c>
      <c r="D17" s="312">
        <v>2.86</v>
      </c>
      <c r="E17" s="312">
        <v>5.37</v>
      </c>
    </row>
    <row r="18" spans="1:5" x14ac:dyDescent="0.2">
      <c r="A18" s="310"/>
      <c r="B18" s="230">
        <v>700</v>
      </c>
      <c r="C18" s="311"/>
      <c r="D18" s="311"/>
      <c r="E18" s="311"/>
    </row>
    <row r="19" spans="1:5" x14ac:dyDescent="0.2">
      <c r="A19" s="310"/>
      <c r="B19" s="230"/>
      <c r="C19" s="311"/>
      <c r="D19" s="311"/>
    </row>
    <row r="20" spans="1:5" x14ac:dyDescent="0.2">
      <c r="A20" s="185"/>
    </row>
    <row r="22" spans="1:5" ht="15" x14ac:dyDescent="0.25">
      <c r="A22" s="186" t="s">
        <v>816</v>
      </c>
    </row>
    <row r="24" spans="1:5" ht="23.25" customHeight="1" x14ac:dyDescent="0.2">
      <c r="A24" s="1"/>
      <c r="B24" s="1"/>
      <c r="C24" s="447" t="s">
        <v>811</v>
      </c>
      <c r="D24" s="448"/>
      <c r="E24" s="368" t="s">
        <v>810</v>
      </c>
    </row>
    <row r="25" spans="1:5" ht="25.5" x14ac:dyDescent="0.2">
      <c r="A25" s="2"/>
      <c r="B25" s="2"/>
      <c r="C25" s="229" t="s">
        <v>849</v>
      </c>
      <c r="D25" s="229" t="s">
        <v>850</v>
      </c>
      <c r="E25" s="229" t="s">
        <v>849</v>
      </c>
    </row>
    <row r="26" spans="1:5" x14ac:dyDescent="0.2">
      <c r="A26" s="341" t="s">
        <v>814</v>
      </c>
      <c r="B26" s="338"/>
      <c r="C26" s="83">
        <f>1-C27</f>
        <v>0.12407520000000005</v>
      </c>
      <c r="D26" s="83">
        <f>1-D27</f>
        <v>0.15536550000000005</v>
      </c>
      <c r="E26" s="83">
        <f>1-E27</f>
        <v>8.3961199999999958E-2</v>
      </c>
    </row>
    <row r="27" spans="1:5" x14ac:dyDescent="0.2">
      <c r="A27" s="342" t="s">
        <v>4</v>
      </c>
      <c r="B27" s="339"/>
      <c r="C27" s="83">
        <v>0.87592479999999995</v>
      </c>
      <c r="D27" s="83">
        <v>0.84463449999999995</v>
      </c>
      <c r="E27" s="83">
        <v>0.91603880000000004</v>
      </c>
    </row>
    <row r="28" spans="1:5" ht="25.5" customHeight="1" x14ac:dyDescent="0.2">
      <c r="A28" s="449" t="s">
        <v>812</v>
      </c>
      <c r="B28" s="340" t="s">
        <v>813</v>
      </c>
      <c r="C28" s="83">
        <v>0.14776349999999999</v>
      </c>
      <c r="D28" s="83">
        <v>0.175049209258128</v>
      </c>
      <c r="E28" s="83">
        <v>0.18787760000000001</v>
      </c>
    </row>
    <row r="29" spans="1:5" x14ac:dyDescent="0.2">
      <c r="A29" s="450"/>
      <c r="B29" s="6" t="s">
        <v>85</v>
      </c>
      <c r="C29" s="83">
        <v>0.21652070000000001</v>
      </c>
      <c r="D29" s="83">
        <v>0.22507296545170705</v>
      </c>
      <c r="E29" s="83">
        <v>0.21652070000000001</v>
      </c>
    </row>
    <row r="30" spans="1:5" x14ac:dyDescent="0.2">
      <c r="A30" s="450"/>
      <c r="B30" s="6" t="s">
        <v>84</v>
      </c>
      <c r="C30" s="83">
        <v>0.22731280000000001</v>
      </c>
      <c r="D30" s="83">
        <v>0.21380574221136225</v>
      </c>
      <c r="E30" s="83">
        <v>0.22731280000000001</v>
      </c>
    </row>
    <row r="31" spans="1:5" x14ac:dyDescent="0.2">
      <c r="A31" s="451"/>
      <c r="B31" s="337" t="s">
        <v>83</v>
      </c>
      <c r="C31" s="343">
        <v>0.28432770000000002</v>
      </c>
      <c r="D31" s="343">
        <v>0.23070657707187944</v>
      </c>
      <c r="E31" s="343">
        <v>0.28432770000000002</v>
      </c>
    </row>
    <row r="32" spans="1:5" x14ac:dyDescent="0.2">
      <c r="A32" s="185"/>
    </row>
    <row r="33" spans="1:1" x14ac:dyDescent="0.2">
      <c r="A33" s="185" t="s">
        <v>524</v>
      </c>
    </row>
    <row r="34" spans="1:1" x14ac:dyDescent="0.2">
      <c r="A34" s="185" t="s">
        <v>865</v>
      </c>
    </row>
    <row r="35" spans="1:1" x14ac:dyDescent="0.2">
      <c r="A35" s="185" t="s">
        <v>866</v>
      </c>
    </row>
    <row r="36" spans="1:1" x14ac:dyDescent="0.2">
      <c r="A36" s="185" t="s">
        <v>870</v>
      </c>
    </row>
    <row r="37" spans="1:1" x14ac:dyDescent="0.2">
      <c r="A37" s="185" t="s">
        <v>867</v>
      </c>
    </row>
    <row r="38" spans="1:1" x14ac:dyDescent="0.2">
      <c r="A38" s="185" t="s">
        <v>868</v>
      </c>
    </row>
    <row r="39" spans="1:1" x14ac:dyDescent="0.2">
      <c r="A39" s="185" t="s">
        <v>869</v>
      </c>
    </row>
  </sheetData>
  <mergeCells count="3">
    <mergeCell ref="C3:D3"/>
    <mergeCell ref="C24:D24"/>
    <mergeCell ref="A28:A31"/>
  </mergeCell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323"/>
  <sheetViews>
    <sheetView showGridLines="0" workbookViewId="0">
      <selection activeCell="A2" sqref="A2"/>
    </sheetView>
  </sheetViews>
  <sheetFormatPr baseColWidth="10" defaultRowHeight="15" x14ac:dyDescent="0.25"/>
  <cols>
    <col min="1" max="1" width="14.28515625" style="326" customWidth="1"/>
    <col min="2" max="2" width="7.28515625" style="225" bestFit="1" customWidth="1"/>
    <col min="3" max="3" width="27.42578125" style="225" bestFit="1" customWidth="1"/>
    <col min="4" max="4" width="3" style="225" bestFit="1" customWidth="1"/>
    <col min="5" max="5" width="4.42578125" style="225" bestFit="1" customWidth="1"/>
    <col min="6" max="6" width="5.28515625" style="225" bestFit="1" customWidth="1"/>
    <col min="7" max="7" width="5.140625" style="225" bestFit="1" customWidth="1"/>
    <col min="8" max="8" width="6.5703125" style="225" bestFit="1" customWidth="1"/>
    <col min="9" max="12" width="6.140625" style="225" bestFit="1" customWidth="1"/>
    <col min="13" max="16384" width="11.42578125" style="196"/>
  </cols>
  <sheetData>
    <row r="1" spans="1:12" x14ac:dyDescent="0.25">
      <c r="A1" s="320" t="s">
        <v>384</v>
      </c>
    </row>
    <row r="2" spans="1:12" s="182" customFormat="1" x14ac:dyDescent="0.25">
      <c r="A2" s="321"/>
      <c r="B2" s="178"/>
      <c r="C2" s="178"/>
      <c r="D2" s="178"/>
      <c r="E2" s="179"/>
      <c r="F2" s="180"/>
      <c r="G2" s="180"/>
      <c r="H2" s="181"/>
      <c r="I2" s="181"/>
      <c r="J2" s="181"/>
      <c r="K2" s="181"/>
      <c r="L2" s="181"/>
    </row>
    <row r="3" spans="1:12" s="183" customFormat="1" ht="21" x14ac:dyDescent="0.25">
      <c r="A3" s="322" t="s">
        <v>377</v>
      </c>
    </row>
    <row r="4" spans="1:12" x14ac:dyDescent="0.25">
      <c r="A4" s="323" t="s">
        <v>851</v>
      </c>
    </row>
    <row r="5" spans="1:12" ht="15" customHeight="1" x14ac:dyDescent="0.25">
      <c r="A5" s="205"/>
      <c r="B5" s="206"/>
      <c r="C5" s="206"/>
      <c r="D5" s="206"/>
      <c r="E5" s="212"/>
      <c r="F5" s="207"/>
      <c r="G5" s="207"/>
      <c r="H5" s="207"/>
      <c r="I5" s="452" t="s">
        <v>49</v>
      </c>
      <c r="J5" s="452"/>
      <c r="K5" s="452"/>
      <c r="L5" s="452"/>
    </row>
    <row r="6" spans="1:12" ht="22.5" x14ac:dyDescent="0.25">
      <c r="A6" s="324" t="s">
        <v>79</v>
      </c>
      <c r="B6" s="208" t="s">
        <v>80</v>
      </c>
      <c r="C6" s="208" t="s">
        <v>81</v>
      </c>
      <c r="D6" s="208"/>
      <c r="E6" s="314" t="s">
        <v>0</v>
      </c>
      <c r="F6" s="314" t="s">
        <v>82</v>
      </c>
      <c r="G6" s="314" t="s">
        <v>3</v>
      </c>
      <c r="H6" s="314" t="s">
        <v>4</v>
      </c>
      <c r="I6" s="314" t="s">
        <v>21</v>
      </c>
      <c r="J6" s="314" t="s">
        <v>83</v>
      </c>
      <c r="K6" s="314" t="s">
        <v>84</v>
      </c>
      <c r="L6" s="314" t="s">
        <v>85</v>
      </c>
    </row>
    <row r="7" spans="1:12" ht="9" customHeight="1" x14ac:dyDescent="0.25">
      <c r="A7" s="213" t="s">
        <v>86</v>
      </c>
      <c r="B7" s="214" t="s">
        <v>87</v>
      </c>
      <c r="C7" s="214" t="s">
        <v>531</v>
      </c>
      <c r="D7" s="214" t="s">
        <v>88</v>
      </c>
      <c r="E7" s="217" t="s">
        <v>20</v>
      </c>
      <c r="F7" s="319">
        <v>74</v>
      </c>
      <c r="G7" s="319">
        <v>71</v>
      </c>
      <c r="H7" s="219">
        <v>0.95945999999999998</v>
      </c>
      <c r="I7" s="219">
        <v>0.80281999999999998</v>
      </c>
      <c r="J7" s="219">
        <v>0.21127000000000001</v>
      </c>
      <c r="K7" s="219">
        <v>0.28169</v>
      </c>
      <c r="L7" s="219">
        <v>0.30986000000000002</v>
      </c>
    </row>
    <row r="8" spans="1:12" ht="9" customHeight="1" x14ac:dyDescent="0.25">
      <c r="A8" s="453" t="s">
        <v>532</v>
      </c>
      <c r="B8" s="214" t="s">
        <v>89</v>
      </c>
      <c r="C8" s="214" t="s">
        <v>533</v>
      </c>
      <c r="D8" s="214" t="s">
        <v>88</v>
      </c>
      <c r="E8" s="217" t="s">
        <v>20</v>
      </c>
      <c r="F8" s="319">
        <v>100</v>
      </c>
      <c r="G8" s="319">
        <v>91</v>
      </c>
      <c r="H8" s="219">
        <v>0.91</v>
      </c>
      <c r="I8" s="219">
        <v>0.78022000000000002</v>
      </c>
      <c r="J8" s="219">
        <v>0.24176</v>
      </c>
      <c r="K8" s="219">
        <v>0.29670000000000002</v>
      </c>
      <c r="L8" s="219">
        <v>0.24176</v>
      </c>
    </row>
    <row r="9" spans="1:12" ht="9" customHeight="1" x14ac:dyDescent="0.25">
      <c r="A9" s="453"/>
      <c r="B9" s="214"/>
      <c r="C9" s="214"/>
      <c r="D9" s="214"/>
      <c r="E9" s="217" t="s">
        <v>90</v>
      </c>
      <c r="F9" s="319">
        <v>1</v>
      </c>
      <c r="G9" s="319" t="s">
        <v>408</v>
      </c>
      <c r="H9" s="319" t="s">
        <v>408</v>
      </c>
      <c r="I9" s="319" t="s">
        <v>408</v>
      </c>
      <c r="J9" s="319" t="s">
        <v>408</v>
      </c>
      <c r="K9" s="319" t="s">
        <v>408</v>
      </c>
      <c r="L9" s="319" t="s">
        <v>408</v>
      </c>
    </row>
    <row r="10" spans="1:12" ht="9" customHeight="1" x14ac:dyDescent="0.25">
      <c r="A10" s="213" t="s">
        <v>534</v>
      </c>
      <c r="B10" s="214" t="s">
        <v>91</v>
      </c>
      <c r="C10" s="214" t="s">
        <v>535</v>
      </c>
      <c r="D10" s="214" t="s">
        <v>88</v>
      </c>
      <c r="E10" s="217" t="s">
        <v>20</v>
      </c>
      <c r="F10" s="319">
        <v>67</v>
      </c>
      <c r="G10" s="319">
        <v>64</v>
      </c>
      <c r="H10" s="219">
        <v>0.95521999999999996</v>
      </c>
      <c r="I10" s="219">
        <v>0.875</v>
      </c>
      <c r="J10" s="219">
        <v>0.39062999999999998</v>
      </c>
      <c r="K10" s="219">
        <v>0.17188000000000001</v>
      </c>
      <c r="L10" s="219">
        <v>0.3125</v>
      </c>
    </row>
    <row r="11" spans="1:12" ht="9" customHeight="1" x14ac:dyDescent="0.25">
      <c r="A11" s="213" t="s">
        <v>92</v>
      </c>
      <c r="B11" s="214" t="s">
        <v>93</v>
      </c>
      <c r="C11" s="214" t="s">
        <v>536</v>
      </c>
      <c r="D11" s="214" t="s">
        <v>88</v>
      </c>
      <c r="E11" s="217" t="s">
        <v>20</v>
      </c>
      <c r="F11" s="319">
        <v>22</v>
      </c>
      <c r="G11" s="319">
        <v>22</v>
      </c>
      <c r="H11" s="219">
        <v>1</v>
      </c>
      <c r="I11" s="219">
        <v>0.95455000000000001</v>
      </c>
      <c r="J11" s="219">
        <v>0.54544999999999999</v>
      </c>
      <c r="K11" s="219">
        <v>0.13636000000000001</v>
      </c>
      <c r="L11" s="219">
        <v>0.27272999999999997</v>
      </c>
    </row>
    <row r="12" spans="1:12" ht="9" customHeight="1" x14ac:dyDescent="0.25">
      <c r="A12" s="213" t="s">
        <v>94</v>
      </c>
      <c r="B12" s="214" t="s">
        <v>95</v>
      </c>
      <c r="C12" s="214" t="s">
        <v>537</v>
      </c>
      <c r="D12" s="214" t="s">
        <v>88</v>
      </c>
      <c r="E12" s="217" t="s">
        <v>20</v>
      </c>
      <c r="F12" s="319">
        <v>71</v>
      </c>
      <c r="G12" s="319">
        <v>63</v>
      </c>
      <c r="H12" s="219">
        <v>0.88732</v>
      </c>
      <c r="I12" s="219">
        <v>0.90476000000000001</v>
      </c>
      <c r="J12" s="219">
        <v>0.36508000000000002</v>
      </c>
      <c r="K12" s="219">
        <v>0.19048000000000001</v>
      </c>
      <c r="L12" s="219">
        <v>0.34921000000000002</v>
      </c>
    </row>
    <row r="13" spans="1:12" ht="9" customHeight="1" x14ac:dyDescent="0.25">
      <c r="A13" s="213"/>
      <c r="B13" s="214" t="s">
        <v>96</v>
      </c>
      <c r="C13" s="214" t="s">
        <v>538</v>
      </c>
      <c r="D13" s="214" t="s">
        <v>88</v>
      </c>
      <c r="E13" s="217" t="s">
        <v>90</v>
      </c>
      <c r="F13" s="319">
        <v>22</v>
      </c>
      <c r="G13" s="319">
        <v>22</v>
      </c>
      <c r="H13" s="219">
        <v>1</v>
      </c>
      <c r="I13" s="219">
        <v>0.59091000000000005</v>
      </c>
      <c r="J13" s="219">
        <v>0</v>
      </c>
      <c r="K13" s="219">
        <v>0.18182000000000001</v>
      </c>
      <c r="L13" s="219">
        <v>0.40909000000000001</v>
      </c>
    </row>
    <row r="14" spans="1:12" ht="9" customHeight="1" x14ac:dyDescent="0.25">
      <c r="A14" s="213" t="s">
        <v>539</v>
      </c>
      <c r="B14" s="214" t="s">
        <v>97</v>
      </c>
      <c r="C14" s="214" t="s">
        <v>540</v>
      </c>
      <c r="D14" s="214" t="s">
        <v>88</v>
      </c>
      <c r="E14" s="217" t="s">
        <v>20</v>
      </c>
      <c r="F14" s="319">
        <v>60</v>
      </c>
      <c r="G14" s="319">
        <v>55</v>
      </c>
      <c r="H14" s="219">
        <v>0.91666999999999998</v>
      </c>
      <c r="I14" s="219">
        <v>0.74544999999999995</v>
      </c>
      <c r="J14" s="219">
        <v>0.25455</v>
      </c>
      <c r="K14" s="219">
        <v>0.29091</v>
      </c>
      <c r="L14" s="219">
        <v>0.2</v>
      </c>
    </row>
    <row r="15" spans="1:12" ht="9" customHeight="1" x14ac:dyDescent="0.25">
      <c r="A15" s="213" t="s">
        <v>98</v>
      </c>
      <c r="B15" s="214" t="s">
        <v>99</v>
      </c>
      <c r="C15" s="214" t="s">
        <v>541</v>
      </c>
      <c r="D15" s="214" t="s">
        <v>88</v>
      </c>
      <c r="E15" s="217" t="s">
        <v>20</v>
      </c>
      <c r="F15" s="319">
        <v>156</v>
      </c>
      <c r="G15" s="319">
        <v>125</v>
      </c>
      <c r="H15" s="219">
        <v>0.80127999999999999</v>
      </c>
      <c r="I15" s="219">
        <v>0.77600000000000002</v>
      </c>
      <c r="J15" s="219">
        <v>0.36799999999999999</v>
      </c>
      <c r="K15" s="219">
        <v>0.23200000000000001</v>
      </c>
      <c r="L15" s="219">
        <v>0.17599999999999999</v>
      </c>
    </row>
    <row r="16" spans="1:12" ht="9" customHeight="1" x14ac:dyDescent="0.25">
      <c r="A16" s="213"/>
      <c r="B16" s="214"/>
      <c r="C16" s="214"/>
      <c r="D16" s="214"/>
      <c r="E16" s="217" t="s">
        <v>90</v>
      </c>
      <c r="F16" s="319">
        <v>4</v>
      </c>
      <c r="G16" s="319" t="s">
        <v>408</v>
      </c>
      <c r="H16" s="319" t="s">
        <v>408</v>
      </c>
      <c r="I16" s="319" t="s">
        <v>408</v>
      </c>
      <c r="J16" s="319" t="s">
        <v>408</v>
      </c>
      <c r="K16" s="319" t="s">
        <v>408</v>
      </c>
      <c r="L16" s="319" t="s">
        <v>408</v>
      </c>
    </row>
    <row r="17" spans="1:12" ht="9" customHeight="1" x14ac:dyDescent="0.25">
      <c r="A17" s="213"/>
      <c r="B17" s="214" t="s">
        <v>100</v>
      </c>
      <c r="C17" s="214" t="s">
        <v>542</v>
      </c>
      <c r="D17" s="214" t="s">
        <v>88</v>
      </c>
      <c r="E17" s="217" t="s">
        <v>90</v>
      </c>
      <c r="F17" s="319">
        <v>23</v>
      </c>
      <c r="G17" s="319">
        <v>21</v>
      </c>
      <c r="H17" s="219">
        <v>0.91303999999999996</v>
      </c>
      <c r="I17" s="219">
        <v>0.38095000000000001</v>
      </c>
      <c r="J17" s="219">
        <v>0.14285999999999999</v>
      </c>
      <c r="K17" s="219">
        <v>0.14285999999999999</v>
      </c>
      <c r="L17" s="219">
        <v>9.5240000000000005E-2</v>
      </c>
    </row>
    <row r="18" spans="1:12" ht="9" customHeight="1" x14ac:dyDescent="0.25">
      <c r="A18" s="213"/>
      <c r="B18" s="214" t="s">
        <v>101</v>
      </c>
      <c r="C18" s="214" t="s">
        <v>543</v>
      </c>
      <c r="D18" s="214" t="s">
        <v>102</v>
      </c>
      <c r="E18" s="217" t="s">
        <v>20</v>
      </c>
      <c r="F18" s="319">
        <v>86</v>
      </c>
      <c r="G18" s="319">
        <v>80</v>
      </c>
      <c r="H18" s="219">
        <v>0.93023</v>
      </c>
      <c r="I18" s="219">
        <v>0.85</v>
      </c>
      <c r="J18" s="219">
        <v>0.28749999999999998</v>
      </c>
      <c r="K18" s="219">
        <v>0.3</v>
      </c>
      <c r="L18" s="219">
        <v>0.26250000000000001</v>
      </c>
    </row>
    <row r="19" spans="1:12" ht="9" customHeight="1" x14ac:dyDescent="0.25">
      <c r="A19" s="213"/>
      <c r="B19" s="214" t="s">
        <v>103</v>
      </c>
      <c r="C19" s="214" t="s">
        <v>544</v>
      </c>
      <c r="D19" s="214" t="s">
        <v>88</v>
      </c>
      <c r="E19" s="217" t="s">
        <v>90</v>
      </c>
      <c r="F19" s="319">
        <v>23</v>
      </c>
      <c r="G19" s="319">
        <v>21</v>
      </c>
      <c r="H19" s="219">
        <v>0.91303999999999996</v>
      </c>
      <c r="I19" s="219">
        <v>0.71428999999999998</v>
      </c>
      <c r="J19" s="219">
        <v>0.19048000000000001</v>
      </c>
      <c r="K19" s="219">
        <v>9.5240000000000005E-2</v>
      </c>
      <c r="L19" s="219">
        <v>0.42857000000000001</v>
      </c>
    </row>
    <row r="20" spans="1:12" ht="9" customHeight="1" x14ac:dyDescent="0.25">
      <c r="A20" s="213" t="s">
        <v>104</v>
      </c>
      <c r="B20" s="214" t="s">
        <v>105</v>
      </c>
      <c r="C20" s="214" t="s">
        <v>545</v>
      </c>
      <c r="D20" s="214" t="s">
        <v>88</v>
      </c>
      <c r="E20" s="217" t="s">
        <v>20</v>
      </c>
      <c r="F20" s="319">
        <v>108</v>
      </c>
      <c r="G20" s="319">
        <v>99</v>
      </c>
      <c r="H20" s="219">
        <v>0.91666999999999998</v>
      </c>
      <c r="I20" s="219">
        <v>0.70706999999999998</v>
      </c>
      <c r="J20" s="219">
        <v>0.14141000000000001</v>
      </c>
      <c r="K20" s="219">
        <v>0.31313000000000002</v>
      </c>
      <c r="L20" s="219">
        <v>0.25252999999999998</v>
      </c>
    </row>
    <row r="21" spans="1:12" ht="9" customHeight="1" x14ac:dyDescent="0.25">
      <c r="A21" s="213"/>
      <c r="B21" s="214"/>
      <c r="C21" s="214"/>
      <c r="D21" s="214"/>
      <c r="E21" s="217" t="s">
        <v>90</v>
      </c>
      <c r="F21" s="319">
        <v>17</v>
      </c>
      <c r="G21" s="319">
        <v>11</v>
      </c>
      <c r="H21" s="219">
        <v>0.64705999999999997</v>
      </c>
      <c r="I21" s="219">
        <v>0.72726999999999997</v>
      </c>
      <c r="J21" s="219">
        <v>0</v>
      </c>
      <c r="K21" s="219">
        <v>0.27272999999999997</v>
      </c>
      <c r="L21" s="219">
        <v>0.45455000000000001</v>
      </c>
    </row>
    <row r="22" spans="1:12" x14ac:dyDescent="0.25">
      <c r="A22" s="213" t="s">
        <v>106</v>
      </c>
      <c r="B22" s="214" t="s">
        <v>107</v>
      </c>
      <c r="C22" s="214" t="s">
        <v>546</v>
      </c>
      <c r="D22" s="214" t="s">
        <v>88</v>
      </c>
      <c r="E22" s="217" t="s">
        <v>20</v>
      </c>
      <c r="F22" s="319">
        <v>85</v>
      </c>
      <c r="G22" s="319">
        <v>79</v>
      </c>
      <c r="H22" s="219">
        <v>0.92940999999999996</v>
      </c>
      <c r="I22" s="219">
        <v>0.75949</v>
      </c>
      <c r="J22" s="219">
        <v>0.16456000000000001</v>
      </c>
      <c r="K22" s="219">
        <v>0.24051</v>
      </c>
      <c r="L22" s="219">
        <v>0.35443000000000002</v>
      </c>
    </row>
    <row r="23" spans="1:12" x14ac:dyDescent="0.25">
      <c r="A23" s="213" t="s">
        <v>773</v>
      </c>
      <c r="B23" s="214" t="s">
        <v>108</v>
      </c>
      <c r="C23" s="214" t="s">
        <v>547</v>
      </c>
      <c r="D23" s="214" t="s">
        <v>88</v>
      </c>
      <c r="E23" s="217" t="s">
        <v>20</v>
      </c>
      <c r="F23" s="319">
        <v>70</v>
      </c>
      <c r="G23" s="319">
        <v>59</v>
      </c>
      <c r="H23" s="219">
        <v>0.84286000000000005</v>
      </c>
      <c r="I23" s="219">
        <v>0.83050999999999997</v>
      </c>
      <c r="J23" s="219">
        <v>0.42373</v>
      </c>
      <c r="K23" s="219">
        <v>0.30508000000000002</v>
      </c>
      <c r="L23" s="219">
        <v>0.10169</v>
      </c>
    </row>
    <row r="24" spans="1:12" ht="9" customHeight="1" x14ac:dyDescent="0.25">
      <c r="A24" s="213" t="s">
        <v>109</v>
      </c>
      <c r="B24" s="214" t="s">
        <v>110</v>
      </c>
      <c r="C24" s="214" t="s">
        <v>548</v>
      </c>
      <c r="D24" s="214" t="s">
        <v>88</v>
      </c>
      <c r="E24" s="217" t="s">
        <v>20</v>
      </c>
      <c r="F24" s="319">
        <v>23</v>
      </c>
      <c r="G24" s="319">
        <v>20</v>
      </c>
      <c r="H24" s="219">
        <v>0.86956999999999995</v>
      </c>
      <c r="I24" s="219">
        <v>0.75</v>
      </c>
      <c r="J24" s="219">
        <v>0.45</v>
      </c>
      <c r="K24" s="219">
        <v>0.2</v>
      </c>
      <c r="L24" s="219">
        <v>0.1</v>
      </c>
    </row>
    <row r="25" spans="1:12" ht="9" customHeight="1" x14ac:dyDescent="0.25">
      <c r="A25" s="213"/>
      <c r="B25" s="214"/>
      <c r="C25" s="214"/>
      <c r="D25" s="214"/>
      <c r="E25" s="217" t="s">
        <v>90</v>
      </c>
      <c r="F25" s="319">
        <v>1</v>
      </c>
      <c r="G25" s="319" t="s">
        <v>408</v>
      </c>
      <c r="H25" s="319" t="s">
        <v>408</v>
      </c>
      <c r="I25" s="319" t="s">
        <v>408</v>
      </c>
      <c r="J25" s="319" t="s">
        <v>408</v>
      </c>
      <c r="K25" s="319" t="s">
        <v>408</v>
      </c>
      <c r="L25" s="319" t="s">
        <v>408</v>
      </c>
    </row>
    <row r="26" spans="1:12" ht="9" customHeight="1" x14ac:dyDescent="0.25">
      <c r="A26" s="213" t="s">
        <v>111</v>
      </c>
      <c r="B26" s="214" t="s">
        <v>112</v>
      </c>
      <c r="C26" s="214" t="s">
        <v>549</v>
      </c>
      <c r="D26" s="214" t="s">
        <v>88</v>
      </c>
      <c r="E26" s="217" t="s">
        <v>20</v>
      </c>
      <c r="F26" s="319">
        <v>92</v>
      </c>
      <c r="G26" s="319">
        <v>85</v>
      </c>
      <c r="H26" s="219">
        <v>0.92391000000000001</v>
      </c>
      <c r="I26" s="219">
        <v>0.68235000000000001</v>
      </c>
      <c r="J26" s="219">
        <v>0.18823999999999999</v>
      </c>
      <c r="K26" s="219">
        <v>0.21176</v>
      </c>
      <c r="L26" s="219">
        <v>0.28234999999999999</v>
      </c>
    </row>
    <row r="27" spans="1:12" ht="9" customHeight="1" x14ac:dyDescent="0.25">
      <c r="A27" s="213"/>
      <c r="B27" s="214" t="s">
        <v>113</v>
      </c>
      <c r="C27" s="214" t="s">
        <v>550</v>
      </c>
      <c r="D27" s="214" t="s">
        <v>88</v>
      </c>
      <c r="E27" s="217" t="s">
        <v>90</v>
      </c>
      <c r="F27" s="319">
        <v>24</v>
      </c>
      <c r="G27" s="319">
        <v>21</v>
      </c>
      <c r="H27" s="219">
        <v>0.875</v>
      </c>
      <c r="I27" s="219">
        <v>0.47619</v>
      </c>
      <c r="J27" s="219">
        <v>9.5240000000000005E-2</v>
      </c>
      <c r="K27" s="219">
        <v>0.14285999999999999</v>
      </c>
      <c r="L27" s="219">
        <v>0.23810000000000001</v>
      </c>
    </row>
    <row r="28" spans="1:12" ht="9" customHeight="1" x14ac:dyDescent="0.25">
      <c r="A28" s="213"/>
      <c r="B28" s="214" t="s">
        <v>114</v>
      </c>
      <c r="C28" s="214" t="s">
        <v>551</v>
      </c>
      <c r="D28" s="214" t="s">
        <v>102</v>
      </c>
      <c r="E28" s="217" t="s">
        <v>20</v>
      </c>
      <c r="F28" s="319">
        <v>30</v>
      </c>
      <c r="G28" s="319">
        <v>29</v>
      </c>
      <c r="H28" s="219">
        <v>0.96667000000000003</v>
      </c>
      <c r="I28" s="219">
        <v>0.62068999999999996</v>
      </c>
      <c r="J28" s="219">
        <v>0.17241000000000001</v>
      </c>
      <c r="K28" s="219">
        <v>0.31034</v>
      </c>
      <c r="L28" s="219">
        <v>0.13793</v>
      </c>
    </row>
    <row r="29" spans="1:12" ht="9" customHeight="1" x14ac:dyDescent="0.25">
      <c r="A29" s="213" t="s">
        <v>115</v>
      </c>
      <c r="B29" s="214" t="s">
        <v>116</v>
      </c>
      <c r="C29" s="214" t="s">
        <v>552</v>
      </c>
      <c r="D29" s="214" t="s">
        <v>88</v>
      </c>
      <c r="E29" s="217" t="s">
        <v>20</v>
      </c>
      <c r="F29" s="319">
        <v>65</v>
      </c>
      <c r="G29" s="319">
        <v>62</v>
      </c>
      <c r="H29" s="219">
        <v>0.95384999999999998</v>
      </c>
      <c r="I29" s="219">
        <v>0.79032000000000002</v>
      </c>
      <c r="J29" s="219">
        <v>0.37097000000000002</v>
      </c>
      <c r="K29" s="219">
        <v>0.25806000000000001</v>
      </c>
      <c r="L29" s="219">
        <v>0.16128999999999999</v>
      </c>
    </row>
    <row r="30" spans="1:12" ht="18" x14ac:dyDescent="0.25">
      <c r="A30" s="213" t="s">
        <v>553</v>
      </c>
      <c r="B30" s="214" t="s">
        <v>117</v>
      </c>
      <c r="C30" s="214" t="s">
        <v>554</v>
      </c>
      <c r="D30" s="214" t="s">
        <v>88</v>
      </c>
      <c r="E30" s="217" t="s">
        <v>20</v>
      </c>
      <c r="F30" s="319">
        <v>26</v>
      </c>
      <c r="G30" s="319">
        <v>20</v>
      </c>
      <c r="H30" s="219">
        <v>0.76922999999999997</v>
      </c>
      <c r="I30" s="219">
        <v>0.7</v>
      </c>
      <c r="J30" s="219">
        <v>0.45</v>
      </c>
      <c r="K30" s="219">
        <v>0.05</v>
      </c>
      <c r="L30" s="219">
        <v>0.2</v>
      </c>
    </row>
    <row r="31" spans="1:12" ht="9" customHeight="1" x14ac:dyDescent="0.25">
      <c r="A31" s="213"/>
      <c r="B31" s="214"/>
      <c r="C31" s="214"/>
      <c r="D31" s="214"/>
      <c r="E31" s="217" t="s">
        <v>90</v>
      </c>
      <c r="F31" s="319">
        <v>2</v>
      </c>
      <c r="G31" s="319" t="s">
        <v>408</v>
      </c>
      <c r="H31" s="319" t="s">
        <v>408</v>
      </c>
      <c r="I31" s="319" t="s">
        <v>408</v>
      </c>
      <c r="J31" s="319" t="s">
        <v>408</v>
      </c>
      <c r="K31" s="319" t="s">
        <v>408</v>
      </c>
      <c r="L31" s="319" t="s">
        <v>408</v>
      </c>
    </row>
    <row r="32" spans="1:12" ht="9" customHeight="1" x14ac:dyDescent="0.25">
      <c r="A32" s="213" t="s">
        <v>118</v>
      </c>
      <c r="B32" s="214" t="s">
        <v>119</v>
      </c>
      <c r="C32" s="214" t="s">
        <v>555</v>
      </c>
      <c r="D32" s="214" t="s">
        <v>88</v>
      </c>
      <c r="E32" s="217" t="s">
        <v>20</v>
      </c>
      <c r="F32" s="319">
        <v>57</v>
      </c>
      <c r="G32" s="319">
        <v>47</v>
      </c>
      <c r="H32" s="219">
        <v>0.82455999999999996</v>
      </c>
      <c r="I32" s="219">
        <v>0.72340000000000004</v>
      </c>
      <c r="J32" s="219">
        <v>0.19148999999999999</v>
      </c>
      <c r="K32" s="219">
        <v>0.17021</v>
      </c>
      <c r="L32" s="219">
        <v>0.36170000000000002</v>
      </c>
    </row>
    <row r="33" spans="1:12" ht="9" customHeight="1" x14ac:dyDescent="0.25">
      <c r="A33" s="213" t="s">
        <v>120</v>
      </c>
      <c r="B33" s="214" t="s">
        <v>121</v>
      </c>
      <c r="C33" s="214" t="s">
        <v>556</v>
      </c>
      <c r="D33" s="214" t="s">
        <v>88</v>
      </c>
      <c r="E33" s="217" t="s">
        <v>20</v>
      </c>
      <c r="F33" s="319">
        <v>39</v>
      </c>
      <c r="G33" s="319">
        <v>34</v>
      </c>
      <c r="H33" s="219">
        <v>0.87178999999999995</v>
      </c>
      <c r="I33" s="219">
        <v>0.82352999999999998</v>
      </c>
      <c r="J33" s="219">
        <v>0.23529</v>
      </c>
      <c r="K33" s="219">
        <v>0.26471</v>
      </c>
      <c r="L33" s="219">
        <v>0.32352999999999998</v>
      </c>
    </row>
    <row r="34" spans="1:12" ht="18" x14ac:dyDescent="0.25">
      <c r="A34" s="213" t="s">
        <v>557</v>
      </c>
      <c r="B34" s="214" t="s">
        <v>122</v>
      </c>
      <c r="C34" s="214" t="s">
        <v>558</v>
      </c>
      <c r="D34" s="214" t="s">
        <v>88</v>
      </c>
      <c r="E34" s="217" t="s">
        <v>20</v>
      </c>
      <c r="F34" s="319">
        <v>61</v>
      </c>
      <c r="G34" s="319">
        <v>46</v>
      </c>
      <c r="H34" s="219">
        <v>0.75409999999999999</v>
      </c>
      <c r="I34" s="219">
        <v>0.58696000000000004</v>
      </c>
      <c r="J34" s="219">
        <v>0.19564999999999999</v>
      </c>
      <c r="K34" s="219">
        <v>0.17391000000000001</v>
      </c>
      <c r="L34" s="219">
        <v>0.21739</v>
      </c>
    </row>
    <row r="35" spans="1:12" ht="9" customHeight="1" x14ac:dyDescent="0.25">
      <c r="A35" s="213" t="s">
        <v>559</v>
      </c>
      <c r="B35" s="214" t="s">
        <v>123</v>
      </c>
      <c r="C35" s="214" t="s">
        <v>560</v>
      </c>
      <c r="D35" s="214" t="s">
        <v>88</v>
      </c>
      <c r="E35" s="217" t="s">
        <v>20</v>
      </c>
      <c r="F35" s="319">
        <v>35</v>
      </c>
      <c r="G35" s="319">
        <v>35</v>
      </c>
      <c r="H35" s="219">
        <v>1</v>
      </c>
      <c r="I35" s="219">
        <v>0.77142999999999995</v>
      </c>
      <c r="J35" s="219">
        <v>0.31429000000000001</v>
      </c>
      <c r="K35" s="219">
        <v>0.17143</v>
      </c>
      <c r="L35" s="219">
        <v>0.28571000000000002</v>
      </c>
    </row>
    <row r="36" spans="1:12" ht="9" customHeight="1" x14ac:dyDescent="0.25">
      <c r="A36" s="213"/>
      <c r="B36" s="214"/>
      <c r="C36" s="214"/>
      <c r="D36" s="214"/>
      <c r="E36" s="217" t="s">
        <v>90</v>
      </c>
      <c r="F36" s="319">
        <v>3</v>
      </c>
      <c r="G36" s="319" t="s">
        <v>408</v>
      </c>
      <c r="H36" s="319" t="s">
        <v>408</v>
      </c>
      <c r="I36" s="319" t="s">
        <v>408</v>
      </c>
      <c r="J36" s="319" t="s">
        <v>408</v>
      </c>
      <c r="K36" s="319" t="s">
        <v>408</v>
      </c>
      <c r="L36" s="319" t="s">
        <v>408</v>
      </c>
    </row>
    <row r="37" spans="1:12" ht="18" x14ac:dyDescent="0.25">
      <c r="A37" s="213" t="s">
        <v>561</v>
      </c>
      <c r="B37" s="214" t="s">
        <v>124</v>
      </c>
      <c r="C37" s="214" t="s">
        <v>562</v>
      </c>
      <c r="D37" s="214" t="s">
        <v>88</v>
      </c>
      <c r="E37" s="217" t="s">
        <v>20</v>
      </c>
      <c r="F37" s="319">
        <v>21</v>
      </c>
      <c r="G37" s="319">
        <v>21</v>
      </c>
      <c r="H37" s="219">
        <v>1</v>
      </c>
      <c r="I37" s="219">
        <v>0.76190000000000002</v>
      </c>
      <c r="J37" s="219">
        <v>0.23810000000000001</v>
      </c>
      <c r="K37" s="219">
        <v>0.33333000000000002</v>
      </c>
      <c r="L37" s="219">
        <v>0.19048000000000001</v>
      </c>
    </row>
    <row r="38" spans="1:12" ht="9" customHeight="1" x14ac:dyDescent="0.25">
      <c r="A38" s="213" t="s">
        <v>125</v>
      </c>
      <c r="B38" s="214" t="s">
        <v>126</v>
      </c>
      <c r="C38" s="214" t="s">
        <v>563</v>
      </c>
      <c r="D38" s="214" t="s">
        <v>88</v>
      </c>
      <c r="E38" s="217" t="s">
        <v>90</v>
      </c>
      <c r="F38" s="319">
        <v>24</v>
      </c>
      <c r="G38" s="319">
        <v>20</v>
      </c>
      <c r="H38" s="219">
        <v>0.83333000000000002</v>
      </c>
      <c r="I38" s="219">
        <v>0.55000000000000004</v>
      </c>
      <c r="J38" s="219">
        <v>0</v>
      </c>
      <c r="K38" s="219">
        <v>0.2</v>
      </c>
      <c r="L38" s="219">
        <v>0.35</v>
      </c>
    </row>
    <row r="39" spans="1:12" ht="9" customHeight="1" x14ac:dyDescent="0.25">
      <c r="A39" s="213"/>
      <c r="B39" s="214" t="s">
        <v>127</v>
      </c>
      <c r="C39" s="214" t="s">
        <v>564</v>
      </c>
      <c r="D39" s="214" t="s">
        <v>88</v>
      </c>
      <c r="E39" s="217" t="s">
        <v>20</v>
      </c>
      <c r="F39" s="319">
        <v>53</v>
      </c>
      <c r="G39" s="319">
        <v>40</v>
      </c>
      <c r="H39" s="219">
        <v>0.75471999999999995</v>
      </c>
      <c r="I39" s="219">
        <v>0.72499999999999998</v>
      </c>
      <c r="J39" s="219">
        <v>0.32500000000000001</v>
      </c>
      <c r="K39" s="219">
        <v>0.25</v>
      </c>
      <c r="L39" s="219">
        <v>0.15</v>
      </c>
    </row>
    <row r="40" spans="1:12" ht="9" customHeight="1" x14ac:dyDescent="0.25">
      <c r="A40" s="213"/>
      <c r="B40" s="214"/>
      <c r="C40" s="214"/>
      <c r="D40" s="214"/>
      <c r="E40" s="217" t="s">
        <v>90</v>
      </c>
      <c r="F40" s="319">
        <v>4</v>
      </c>
      <c r="G40" s="319" t="s">
        <v>408</v>
      </c>
      <c r="H40" s="319" t="s">
        <v>408</v>
      </c>
      <c r="I40" s="319" t="s">
        <v>408</v>
      </c>
      <c r="J40" s="319" t="s">
        <v>408</v>
      </c>
      <c r="K40" s="319" t="s">
        <v>408</v>
      </c>
      <c r="L40" s="319" t="s">
        <v>408</v>
      </c>
    </row>
    <row r="41" spans="1:12" ht="9" customHeight="1" x14ac:dyDescent="0.25">
      <c r="A41" s="213"/>
      <c r="B41" s="214" t="s">
        <v>128</v>
      </c>
      <c r="C41" s="214" t="s">
        <v>565</v>
      </c>
      <c r="D41" s="214" t="s">
        <v>88</v>
      </c>
      <c r="E41" s="217" t="s">
        <v>20</v>
      </c>
      <c r="F41" s="319">
        <v>143</v>
      </c>
      <c r="G41" s="319">
        <v>96</v>
      </c>
      <c r="H41" s="219">
        <v>0.67132999999999998</v>
      </c>
      <c r="I41" s="219">
        <v>0.66666999999999998</v>
      </c>
      <c r="J41" s="219">
        <v>0.1875</v>
      </c>
      <c r="K41" s="219">
        <v>0.19792000000000001</v>
      </c>
      <c r="L41" s="219">
        <v>0.28125</v>
      </c>
    </row>
    <row r="42" spans="1:12" ht="9" customHeight="1" x14ac:dyDescent="0.25">
      <c r="A42" s="213"/>
      <c r="B42" s="214"/>
      <c r="C42" s="214"/>
      <c r="D42" s="214"/>
      <c r="E42" s="217" t="s">
        <v>90</v>
      </c>
      <c r="F42" s="319">
        <v>1</v>
      </c>
      <c r="G42" s="319" t="s">
        <v>408</v>
      </c>
      <c r="H42" s="319" t="s">
        <v>408</v>
      </c>
      <c r="I42" s="319" t="s">
        <v>408</v>
      </c>
      <c r="J42" s="319" t="s">
        <v>408</v>
      </c>
      <c r="K42" s="319" t="s">
        <v>408</v>
      </c>
      <c r="L42" s="319" t="s">
        <v>408</v>
      </c>
    </row>
    <row r="43" spans="1:12" ht="9" customHeight="1" x14ac:dyDescent="0.25">
      <c r="A43" s="213"/>
      <c r="B43" s="214" t="s">
        <v>129</v>
      </c>
      <c r="C43" s="214" t="s">
        <v>566</v>
      </c>
      <c r="D43" s="214" t="s">
        <v>102</v>
      </c>
      <c r="E43" s="217" t="s">
        <v>90</v>
      </c>
      <c r="F43" s="319">
        <v>13</v>
      </c>
      <c r="G43" s="319">
        <v>8</v>
      </c>
      <c r="H43" s="219">
        <v>0.61538000000000004</v>
      </c>
      <c r="I43" s="219">
        <v>0.625</v>
      </c>
      <c r="J43" s="219">
        <v>0</v>
      </c>
      <c r="K43" s="219">
        <v>0.125</v>
      </c>
      <c r="L43" s="219">
        <v>0.5</v>
      </c>
    </row>
    <row r="44" spans="1:12" ht="9" customHeight="1" x14ac:dyDescent="0.25">
      <c r="A44" s="213"/>
      <c r="B44" s="214" t="s">
        <v>130</v>
      </c>
      <c r="C44" s="214" t="s">
        <v>558</v>
      </c>
      <c r="D44" s="214" t="s">
        <v>88</v>
      </c>
      <c r="E44" s="217" t="s">
        <v>20</v>
      </c>
      <c r="F44" s="319">
        <v>36</v>
      </c>
      <c r="G44" s="319">
        <v>32</v>
      </c>
      <c r="H44" s="219">
        <v>0.88888999999999996</v>
      </c>
      <c r="I44" s="219">
        <v>0.65625</v>
      </c>
      <c r="J44" s="219">
        <v>0.21875</v>
      </c>
      <c r="K44" s="219">
        <v>0.3125</v>
      </c>
      <c r="L44" s="219">
        <v>0.125</v>
      </c>
    </row>
    <row r="45" spans="1:12" ht="9" customHeight="1" x14ac:dyDescent="0.25">
      <c r="A45" s="213"/>
      <c r="B45" s="214"/>
      <c r="C45" s="214"/>
      <c r="D45" s="214"/>
      <c r="E45" s="217" t="s">
        <v>90</v>
      </c>
      <c r="F45" s="319">
        <v>3</v>
      </c>
      <c r="G45" s="319" t="s">
        <v>408</v>
      </c>
      <c r="H45" s="319" t="s">
        <v>408</v>
      </c>
      <c r="I45" s="319" t="s">
        <v>408</v>
      </c>
      <c r="J45" s="319" t="s">
        <v>408</v>
      </c>
      <c r="K45" s="319" t="s">
        <v>408</v>
      </c>
      <c r="L45" s="319" t="s">
        <v>408</v>
      </c>
    </row>
    <row r="46" spans="1:12" ht="9" customHeight="1" x14ac:dyDescent="0.25">
      <c r="A46" s="213"/>
      <c r="B46" s="214" t="s">
        <v>131</v>
      </c>
      <c r="C46" s="214" t="s">
        <v>567</v>
      </c>
      <c r="D46" s="214" t="s">
        <v>88</v>
      </c>
      <c r="E46" s="217" t="s">
        <v>20</v>
      </c>
      <c r="F46" s="319">
        <v>158</v>
      </c>
      <c r="G46" s="319">
        <v>142</v>
      </c>
      <c r="H46" s="219">
        <v>0.89873000000000003</v>
      </c>
      <c r="I46" s="219">
        <v>0.81689999999999996</v>
      </c>
      <c r="J46" s="219">
        <v>0.35915000000000002</v>
      </c>
      <c r="K46" s="219">
        <v>0.22534999999999999</v>
      </c>
      <c r="L46" s="219">
        <v>0.23239000000000001</v>
      </c>
    </row>
    <row r="47" spans="1:12" ht="9" customHeight="1" x14ac:dyDescent="0.25">
      <c r="A47" s="213"/>
      <c r="B47" s="214"/>
      <c r="C47" s="214"/>
      <c r="D47" s="214"/>
      <c r="E47" s="217" t="s">
        <v>90</v>
      </c>
      <c r="F47" s="319">
        <v>1</v>
      </c>
      <c r="G47" s="319" t="s">
        <v>408</v>
      </c>
      <c r="H47" s="319" t="s">
        <v>408</v>
      </c>
      <c r="I47" s="319" t="s">
        <v>408</v>
      </c>
      <c r="J47" s="319" t="s">
        <v>408</v>
      </c>
      <c r="K47" s="319" t="s">
        <v>408</v>
      </c>
      <c r="L47" s="319" t="s">
        <v>408</v>
      </c>
    </row>
    <row r="48" spans="1:12" ht="9" customHeight="1" x14ac:dyDescent="0.25">
      <c r="A48" s="213"/>
      <c r="B48" s="214" t="s">
        <v>132</v>
      </c>
      <c r="C48" s="214" t="s">
        <v>568</v>
      </c>
      <c r="D48" s="214" t="s">
        <v>102</v>
      </c>
      <c r="E48" s="217" t="s">
        <v>20</v>
      </c>
      <c r="F48" s="319">
        <v>33</v>
      </c>
      <c r="G48" s="319">
        <v>33</v>
      </c>
      <c r="H48" s="219">
        <v>1</v>
      </c>
      <c r="I48" s="219">
        <v>0.66666999999999998</v>
      </c>
      <c r="J48" s="219">
        <v>0.15151999999999999</v>
      </c>
      <c r="K48" s="219">
        <v>0.30303000000000002</v>
      </c>
      <c r="L48" s="219">
        <v>0.21212</v>
      </c>
    </row>
    <row r="49" spans="1:12" ht="9" customHeight="1" x14ac:dyDescent="0.25">
      <c r="A49" s="213" t="s">
        <v>569</v>
      </c>
      <c r="B49" s="214" t="s">
        <v>133</v>
      </c>
      <c r="C49" s="214" t="s">
        <v>570</v>
      </c>
      <c r="D49" s="214" t="s">
        <v>88</v>
      </c>
      <c r="E49" s="217" t="s">
        <v>20</v>
      </c>
      <c r="F49" s="319">
        <v>44</v>
      </c>
      <c r="G49" s="319">
        <v>38</v>
      </c>
      <c r="H49" s="219">
        <v>0.86363999999999996</v>
      </c>
      <c r="I49" s="219">
        <v>0.76315999999999995</v>
      </c>
      <c r="J49" s="219">
        <v>0.15789</v>
      </c>
      <c r="K49" s="219">
        <v>0.28947000000000001</v>
      </c>
      <c r="L49" s="219">
        <v>0.31579000000000002</v>
      </c>
    </row>
    <row r="50" spans="1:12" ht="9" customHeight="1" x14ac:dyDescent="0.25">
      <c r="A50" s="213" t="s">
        <v>134</v>
      </c>
      <c r="B50" s="214" t="s">
        <v>135</v>
      </c>
      <c r="C50" s="214" t="s">
        <v>571</v>
      </c>
      <c r="D50" s="214" t="s">
        <v>88</v>
      </c>
      <c r="E50" s="217" t="s">
        <v>20</v>
      </c>
      <c r="F50" s="319">
        <v>166</v>
      </c>
      <c r="G50" s="319">
        <v>151</v>
      </c>
      <c r="H50" s="219">
        <v>0.90964</v>
      </c>
      <c r="I50" s="219">
        <v>0.86092999999999997</v>
      </c>
      <c r="J50" s="219">
        <v>0.43708999999999998</v>
      </c>
      <c r="K50" s="219">
        <v>0.22517000000000001</v>
      </c>
      <c r="L50" s="219">
        <v>0.19868</v>
      </c>
    </row>
    <row r="51" spans="1:12" ht="9" customHeight="1" x14ac:dyDescent="0.25">
      <c r="A51" s="213"/>
      <c r="B51" s="214" t="s">
        <v>136</v>
      </c>
      <c r="C51" s="214" t="s">
        <v>572</v>
      </c>
      <c r="D51" s="214" t="s">
        <v>88</v>
      </c>
      <c r="E51" s="217" t="s">
        <v>20</v>
      </c>
      <c r="F51" s="319">
        <v>170</v>
      </c>
      <c r="G51" s="319">
        <v>149</v>
      </c>
      <c r="H51" s="219">
        <v>0.87646999999999997</v>
      </c>
      <c r="I51" s="219">
        <v>0.75168000000000001</v>
      </c>
      <c r="J51" s="219">
        <v>0.25502999999999998</v>
      </c>
      <c r="K51" s="219">
        <v>0.26173999999999997</v>
      </c>
      <c r="L51" s="219">
        <v>0.2349</v>
      </c>
    </row>
    <row r="52" spans="1:12" ht="9" customHeight="1" x14ac:dyDescent="0.25">
      <c r="A52" s="213"/>
      <c r="B52" s="214" t="s">
        <v>137</v>
      </c>
      <c r="C52" s="214" t="s">
        <v>573</v>
      </c>
      <c r="D52" s="214" t="s">
        <v>102</v>
      </c>
      <c r="E52" s="217" t="s">
        <v>20</v>
      </c>
      <c r="F52" s="319">
        <v>43</v>
      </c>
      <c r="G52" s="319">
        <v>41</v>
      </c>
      <c r="H52" s="219">
        <v>0.95348999999999995</v>
      </c>
      <c r="I52" s="219">
        <v>0.82926999999999995</v>
      </c>
      <c r="J52" s="219">
        <v>0.41463</v>
      </c>
      <c r="K52" s="219">
        <v>0.12195</v>
      </c>
      <c r="L52" s="219">
        <v>0.29268</v>
      </c>
    </row>
    <row r="53" spans="1:12" ht="9" customHeight="1" x14ac:dyDescent="0.25">
      <c r="A53" s="213"/>
      <c r="B53" s="214" t="s">
        <v>138</v>
      </c>
      <c r="C53" s="214" t="s">
        <v>574</v>
      </c>
      <c r="D53" s="214" t="s">
        <v>102</v>
      </c>
      <c r="E53" s="217" t="s">
        <v>90</v>
      </c>
      <c r="F53" s="319">
        <v>24</v>
      </c>
      <c r="G53" s="319">
        <v>18</v>
      </c>
      <c r="H53" s="219">
        <v>0.75</v>
      </c>
      <c r="I53" s="219">
        <v>0.66666999999999998</v>
      </c>
      <c r="J53" s="219">
        <v>0</v>
      </c>
      <c r="K53" s="219">
        <v>0.44444</v>
      </c>
      <c r="L53" s="219">
        <v>0.22222</v>
      </c>
    </row>
    <row r="54" spans="1:12" ht="9" customHeight="1" x14ac:dyDescent="0.25">
      <c r="A54" s="213"/>
      <c r="B54" s="214" t="s">
        <v>139</v>
      </c>
      <c r="C54" s="214" t="s">
        <v>540</v>
      </c>
      <c r="D54" s="214" t="s">
        <v>88</v>
      </c>
      <c r="E54" s="217" t="s">
        <v>20</v>
      </c>
      <c r="F54" s="319">
        <v>89</v>
      </c>
      <c r="G54" s="319">
        <v>72</v>
      </c>
      <c r="H54" s="219">
        <v>0.80898999999999999</v>
      </c>
      <c r="I54" s="219">
        <v>0.72221999999999997</v>
      </c>
      <c r="J54" s="219">
        <v>0.36110999999999999</v>
      </c>
      <c r="K54" s="219">
        <v>0.18056</v>
      </c>
      <c r="L54" s="219">
        <v>0.18056</v>
      </c>
    </row>
    <row r="55" spans="1:12" ht="9" customHeight="1" x14ac:dyDescent="0.25">
      <c r="A55" s="213"/>
      <c r="B55" s="214"/>
      <c r="C55" s="214"/>
      <c r="D55" s="214"/>
      <c r="E55" s="217" t="s">
        <v>90</v>
      </c>
      <c r="F55" s="319">
        <v>8</v>
      </c>
      <c r="G55" s="319">
        <v>8</v>
      </c>
      <c r="H55" s="219">
        <v>1</v>
      </c>
      <c r="I55" s="219">
        <v>0.875</v>
      </c>
      <c r="J55" s="219">
        <v>0</v>
      </c>
      <c r="K55" s="219">
        <v>0.625</v>
      </c>
      <c r="L55" s="219">
        <v>0.25</v>
      </c>
    </row>
    <row r="56" spans="1:12" ht="9" customHeight="1" x14ac:dyDescent="0.25">
      <c r="A56" s="213" t="s">
        <v>575</v>
      </c>
      <c r="B56" s="214" t="s">
        <v>140</v>
      </c>
      <c r="C56" s="214" t="s">
        <v>576</v>
      </c>
      <c r="D56" s="214" t="s">
        <v>88</v>
      </c>
      <c r="E56" s="217" t="s">
        <v>20</v>
      </c>
      <c r="F56" s="319">
        <v>39</v>
      </c>
      <c r="G56" s="319">
        <v>38</v>
      </c>
      <c r="H56" s="219">
        <v>0.97436</v>
      </c>
      <c r="I56" s="219">
        <v>0.92105000000000004</v>
      </c>
      <c r="J56" s="219">
        <v>0.39473999999999998</v>
      </c>
      <c r="K56" s="219">
        <v>0.34211000000000003</v>
      </c>
      <c r="L56" s="219">
        <v>0.18421000000000001</v>
      </c>
    </row>
    <row r="57" spans="1:12" ht="9" customHeight="1" x14ac:dyDescent="0.25">
      <c r="A57" s="213" t="s">
        <v>577</v>
      </c>
      <c r="B57" s="214" t="s">
        <v>141</v>
      </c>
      <c r="C57" s="214" t="s">
        <v>578</v>
      </c>
      <c r="D57" s="214" t="s">
        <v>88</v>
      </c>
      <c r="E57" s="217" t="s">
        <v>20</v>
      </c>
      <c r="F57" s="319">
        <v>72</v>
      </c>
      <c r="G57" s="319">
        <v>62</v>
      </c>
      <c r="H57" s="219">
        <v>0.86111000000000004</v>
      </c>
      <c r="I57" s="219">
        <v>0.79032000000000002</v>
      </c>
      <c r="J57" s="219">
        <v>0.37097000000000002</v>
      </c>
      <c r="K57" s="219">
        <v>0.29032000000000002</v>
      </c>
      <c r="L57" s="219">
        <v>0.12903000000000001</v>
      </c>
    </row>
    <row r="58" spans="1:12" ht="9" customHeight="1" x14ac:dyDescent="0.25">
      <c r="A58" s="454" t="s">
        <v>579</v>
      </c>
      <c r="B58" s="214" t="s">
        <v>142</v>
      </c>
      <c r="C58" s="214" t="s">
        <v>580</v>
      </c>
      <c r="D58" s="214" t="s">
        <v>102</v>
      </c>
      <c r="E58" s="217" t="s">
        <v>20</v>
      </c>
      <c r="F58" s="319">
        <v>35</v>
      </c>
      <c r="G58" s="319">
        <v>31</v>
      </c>
      <c r="H58" s="219">
        <v>0.88571</v>
      </c>
      <c r="I58" s="219">
        <v>0.74194000000000004</v>
      </c>
      <c r="J58" s="219">
        <v>0.25806000000000001</v>
      </c>
      <c r="K58" s="219">
        <v>0.25806000000000001</v>
      </c>
      <c r="L58" s="219">
        <v>0.22581000000000001</v>
      </c>
    </row>
    <row r="59" spans="1:12" ht="9" customHeight="1" x14ac:dyDescent="0.25">
      <c r="A59" s="454"/>
      <c r="B59" s="214" t="s">
        <v>143</v>
      </c>
      <c r="C59" s="214" t="s">
        <v>581</v>
      </c>
      <c r="D59" s="214" t="s">
        <v>88</v>
      </c>
      <c r="E59" s="217" t="s">
        <v>20</v>
      </c>
      <c r="F59" s="319">
        <v>106</v>
      </c>
      <c r="G59" s="319">
        <v>103</v>
      </c>
      <c r="H59" s="219">
        <v>0.97170000000000001</v>
      </c>
      <c r="I59" s="219">
        <v>0.86407999999999996</v>
      </c>
      <c r="J59" s="219">
        <v>0.41748000000000002</v>
      </c>
      <c r="K59" s="219">
        <v>0.18447</v>
      </c>
      <c r="L59" s="219">
        <v>0.26213999999999998</v>
      </c>
    </row>
    <row r="60" spans="1:12" ht="9" customHeight="1" x14ac:dyDescent="0.25">
      <c r="A60" s="213" t="s">
        <v>582</v>
      </c>
      <c r="B60" s="214" t="s">
        <v>144</v>
      </c>
      <c r="C60" s="214" t="s">
        <v>556</v>
      </c>
      <c r="D60" s="214" t="s">
        <v>88</v>
      </c>
      <c r="E60" s="217" t="s">
        <v>20</v>
      </c>
      <c r="F60" s="319">
        <v>74</v>
      </c>
      <c r="G60" s="319">
        <v>74</v>
      </c>
      <c r="H60" s="219">
        <v>1</v>
      </c>
      <c r="I60" s="219">
        <v>0.91891999999999996</v>
      </c>
      <c r="J60" s="219">
        <v>0.31080999999999998</v>
      </c>
      <c r="K60" s="219">
        <v>0.31080999999999998</v>
      </c>
      <c r="L60" s="219">
        <v>0.29730000000000001</v>
      </c>
    </row>
    <row r="61" spans="1:12" ht="9" customHeight="1" x14ac:dyDescent="0.25">
      <c r="A61" s="213" t="s">
        <v>145</v>
      </c>
      <c r="B61" s="214" t="s">
        <v>146</v>
      </c>
      <c r="C61" s="214" t="s">
        <v>583</v>
      </c>
      <c r="D61" s="214" t="s">
        <v>88</v>
      </c>
      <c r="E61" s="217" t="s">
        <v>20</v>
      </c>
      <c r="F61" s="319">
        <v>38</v>
      </c>
      <c r="G61" s="319">
        <v>36</v>
      </c>
      <c r="H61" s="219">
        <v>0.94737000000000005</v>
      </c>
      <c r="I61" s="219">
        <v>0.69443999999999995</v>
      </c>
      <c r="J61" s="219">
        <v>0.27778000000000003</v>
      </c>
      <c r="K61" s="219">
        <v>0.13889000000000001</v>
      </c>
      <c r="L61" s="219">
        <v>0.27778000000000003</v>
      </c>
    </row>
    <row r="62" spans="1:12" ht="9" customHeight="1" x14ac:dyDescent="0.25">
      <c r="A62" s="213" t="s">
        <v>584</v>
      </c>
      <c r="B62" s="214" t="s">
        <v>147</v>
      </c>
      <c r="C62" s="214" t="s">
        <v>585</v>
      </c>
      <c r="D62" s="214" t="s">
        <v>88</v>
      </c>
      <c r="E62" s="217" t="s">
        <v>20</v>
      </c>
      <c r="F62" s="319">
        <v>65</v>
      </c>
      <c r="G62" s="319">
        <v>58</v>
      </c>
      <c r="H62" s="219">
        <v>0.89231000000000005</v>
      </c>
      <c r="I62" s="219">
        <v>0.68966000000000005</v>
      </c>
      <c r="J62" s="219">
        <v>0.12069000000000001</v>
      </c>
      <c r="K62" s="219">
        <v>0.34483000000000003</v>
      </c>
      <c r="L62" s="219">
        <v>0.22414000000000001</v>
      </c>
    </row>
    <row r="63" spans="1:12" ht="9" customHeight="1" x14ac:dyDescent="0.25">
      <c r="A63" s="455" t="s">
        <v>586</v>
      </c>
      <c r="B63" s="214" t="s">
        <v>148</v>
      </c>
      <c r="C63" s="214" t="s">
        <v>587</v>
      </c>
      <c r="D63" s="214" t="s">
        <v>88</v>
      </c>
      <c r="E63" s="217" t="s">
        <v>20</v>
      </c>
      <c r="F63" s="319">
        <v>87</v>
      </c>
      <c r="G63" s="319">
        <v>85</v>
      </c>
      <c r="H63" s="219">
        <v>0.97701000000000005</v>
      </c>
      <c r="I63" s="219">
        <v>0.87058999999999997</v>
      </c>
      <c r="J63" s="219">
        <v>0.31764999999999999</v>
      </c>
      <c r="K63" s="219">
        <v>0.24706</v>
      </c>
      <c r="L63" s="219">
        <v>0.30587999999999999</v>
      </c>
    </row>
    <row r="64" spans="1:12" ht="9" customHeight="1" x14ac:dyDescent="0.25">
      <c r="A64" s="455"/>
      <c r="B64" s="214"/>
      <c r="C64" s="214"/>
      <c r="D64" s="214"/>
      <c r="E64" s="217" t="s">
        <v>90</v>
      </c>
      <c r="F64" s="319">
        <v>2</v>
      </c>
      <c r="G64" s="319" t="s">
        <v>408</v>
      </c>
      <c r="H64" s="319" t="s">
        <v>408</v>
      </c>
      <c r="I64" s="319" t="s">
        <v>408</v>
      </c>
      <c r="J64" s="319" t="s">
        <v>408</v>
      </c>
      <c r="K64" s="319" t="s">
        <v>408</v>
      </c>
      <c r="L64" s="319" t="s">
        <v>408</v>
      </c>
    </row>
    <row r="65" spans="1:12" ht="9" customHeight="1" x14ac:dyDescent="0.25">
      <c r="A65" s="455"/>
      <c r="B65" s="214" t="s">
        <v>149</v>
      </c>
      <c r="C65" s="214" t="s">
        <v>588</v>
      </c>
      <c r="D65" s="214" t="s">
        <v>88</v>
      </c>
      <c r="E65" s="217" t="s">
        <v>90</v>
      </c>
      <c r="F65" s="319">
        <v>17</v>
      </c>
      <c r="G65" s="319">
        <v>17</v>
      </c>
      <c r="H65" s="219">
        <v>1</v>
      </c>
      <c r="I65" s="219">
        <v>1</v>
      </c>
      <c r="J65" s="219">
        <v>0.11765</v>
      </c>
      <c r="K65" s="219">
        <v>0.47059000000000001</v>
      </c>
      <c r="L65" s="219">
        <v>0.41176000000000001</v>
      </c>
    </row>
    <row r="66" spans="1:12" ht="9" customHeight="1" x14ac:dyDescent="0.25">
      <c r="A66" s="213" t="s">
        <v>150</v>
      </c>
      <c r="B66" s="214" t="s">
        <v>151</v>
      </c>
      <c r="C66" s="214" t="s">
        <v>589</v>
      </c>
      <c r="D66" s="214" t="s">
        <v>88</v>
      </c>
      <c r="E66" s="217" t="s">
        <v>20</v>
      </c>
      <c r="F66" s="319">
        <v>78</v>
      </c>
      <c r="G66" s="319">
        <v>63</v>
      </c>
      <c r="H66" s="219">
        <v>0.80769000000000002</v>
      </c>
      <c r="I66" s="219">
        <v>0.68254000000000004</v>
      </c>
      <c r="J66" s="219">
        <v>0.26984000000000002</v>
      </c>
      <c r="K66" s="219">
        <v>0.31746000000000002</v>
      </c>
      <c r="L66" s="219">
        <v>9.5240000000000005E-2</v>
      </c>
    </row>
    <row r="67" spans="1:12" ht="9" customHeight="1" x14ac:dyDescent="0.25">
      <c r="A67" s="213"/>
      <c r="B67" s="214" t="s">
        <v>152</v>
      </c>
      <c r="C67" s="214" t="s">
        <v>567</v>
      </c>
      <c r="D67" s="214" t="s">
        <v>88</v>
      </c>
      <c r="E67" s="217" t="s">
        <v>20</v>
      </c>
      <c r="F67" s="319">
        <v>85</v>
      </c>
      <c r="G67" s="319">
        <v>71</v>
      </c>
      <c r="H67" s="219">
        <v>0.83528999999999998</v>
      </c>
      <c r="I67" s="219">
        <v>0.76056000000000001</v>
      </c>
      <c r="J67" s="219">
        <v>0.36620000000000003</v>
      </c>
      <c r="K67" s="219">
        <v>0.29576999999999998</v>
      </c>
      <c r="L67" s="219">
        <v>9.8589999999999997E-2</v>
      </c>
    </row>
    <row r="68" spans="1:12" ht="9" customHeight="1" x14ac:dyDescent="0.25">
      <c r="A68" s="213"/>
      <c r="B68" s="214"/>
      <c r="C68" s="214"/>
      <c r="D68" s="214"/>
      <c r="E68" s="217" t="s">
        <v>90</v>
      </c>
      <c r="F68" s="319">
        <v>12</v>
      </c>
      <c r="G68" s="319">
        <v>7</v>
      </c>
      <c r="H68" s="219">
        <v>0.58333000000000002</v>
      </c>
      <c r="I68" s="219">
        <v>0</v>
      </c>
      <c r="J68" s="219">
        <v>0</v>
      </c>
      <c r="K68" s="219">
        <v>0</v>
      </c>
      <c r="L68" s="219">
        <v>0</v>
      </c>
    </row>
    <row r="69" spans="1:12" ht="9" customHeight="1" x14ac:dyDescent="0.25">
      <c r="A69" s="213"/>
      <c r="B69" s="214" t="s">
        <v>153</v>
      </c>
      <c r="C69" s="214" t="s">
        <v>590</v>
      </c>
      <c r="D69" s="214" t="s">
        <v>102</v>
      </c>
      <c r="E69" s="217" t="s">
        <v>20</v>
      </c>
      <c r="F69" s="319">
        <v>65</v>
      </c>
      <c r="G69" s="319">
        <v>62</v>
      </c>
      <c r="H69" s="219">
        <v>0.95384999999999998</v>
      </c>
      <c r="I69" s="219">
        <v>0.69355</v>
      </c>
      <c r="J69" s="219">
        <v>0.32257999999999998</v>
      </c>
      <c r="K69" s="219">
        <v>0.17741999999999999</v>
      </c>
      <c r="L69" s="219">
        <v>0.19355</v>
      </c>
    </row>
    <row r="70" spans="1:12" ht="9" customHeight="1" x14ac:dyDescent="0.25">
      <c r="A70" s="213" t="s">
        <v>154</v>
      </c>
      <c r="B70" s="214" t="s">
        <v>155</v>
      </c>
      <c r="C70" s="214" t="s">
        <v>591</v>
      </c>
      <c r="D70" s="214" t="s">
        <v>88</v>
      </c>
      <c r="E70" s="217" t="s">
        <v>90</v>
      </c>
      <c r="F70" s="319">
        <v>24</v>
      </c>
      <c r="G70" s="319">
        <v>20</v>
      </c>
      <c r="H70" s="219">
        <v>0.83333000000000002</v>
      </c>
      <c r="I70" s="219">
        <v>0.6</v>
      </c>
      <c r="J70" s="219">
        <v>0</v>
      </c>
      <c r="K70" s="219">
        <v>0.25</v>
      </c>
      <c r="L70" s="219">
        <v>0.35</v>
      </c>
    </row>
    <row r="71" spans="1:12" s="182" customFormat="1" ht="9" customHeight="1" x14ac:dyDescent="0.25">
      <c r="A71" s="213"/>
      <c r="B71" s="214" t="s">
        <v>156</v>
      </c>
      <c r="C71" s="214" t="s">
        <v>592</v>
      </c>
      <c r="D71" s="214" t="s">
        <v>88</v>
      </c>
      <c r="E71" s="217" t="s">
        <v>20</v>
      </c>
      <c r="F71" s="319">
        <v>137</v>
      </c>
      <c r="G71" s="319">
        <v>119</v>
      </c>
      <c r="H71" s="219">
        <v>0.86860999999999999</v>
      </c>
      <c r="I71" s="219">
        <v>0.72269000000000005</v>
      </c>
      <c r="J71" s="219">
        <v>0.28571000000000002</v>
      </c>
      <c r="K71" s="219">
        <v>0.22689000000000001</v>
      </c>
      <c r="L71" s="219">
        <v>0.21007999999999999</v>
      </c>
    </row>
    <row r="72" spans="1:12" s="182" customFormat="1" x14ac:dyDescent="0.25">
      <c r="A72" s="203"/>
      <c r="B72" s="220"/>
      <c r="C72" s="220"/>
      <c r="D72" s="223"/>
      <c r="E72" s="224" t="s">
        <v>20</v>
      </c>
      <c r="F72" s="221">
        <v>3164</v>
      </c>
      <c r="G72" s="221">
        <v>2803</v>
      </c>
      <c r="H72" s="222">
        <v>0.88590000000000002</v>
      </c>
      <c r="I72" s="222">
        <v>0.77453000000000005</v>
      </c>
      <c r="J72" s="222">
        <v>0.29825000000000002</v>
      </c>
      <c r="K72" s="222">
        <v>0.24437999999999999</v>
      </c>
      <c r="L72" s="222">
        <v>0.23189000000000001</v>
      </c>
    </row>
    <row r="73" spans="1:12" s="182" customFormat="1" x14ac:dyDescent="0.25">
      <c r="A73" s="203" t="s">
        <v>41</v>
      </c>
      <c r="B73" s="220"/>
      <c r="C73" s="220"/>
      <c r="D73" s="223"/>
      <c r="E73" s="224" t="s">
        <v>90</v>
      </c>
      <c r="F73" s="221">
        <v>253</v>
      </c>
      <c r="G73" s="221">
        <v>206</v>
      </c>
      <c r="H73" s="222">
        <v>0.81423000000000001</v>
      </c>
      <c r="I73" s="222">
        <v>0.60194000000000003</v>
      </c>
      <c r="J73" s="222">
        <v>5.8250000000000003E-2</v>
      </c>
      <c r="K73" s="222">
        <v>0.22816</v>
      </c>
      <c r="L73" s="222">
        <v>0.31552999999999998</v>
      </c>
    </row>
    <row r="74" spans="1:12" s="182" customFormat="1" x14ac:dyDescent="0.25">
      <c r="A74" s="203"/>
      <c r="B74" s="209"/>
      <c r="C74" s="209"/>
      <c r="D74" s="209"/>
      <c r="E74" s="218"/>
      <c r="F74" s="210">
        <v>3417</v>
      </c>
      <c r="G74" s="210">
        <v>3009</v>
      </c>
      <c r="H74" s="211">
        <v>0.88060000000000005</v>
      </c>
      <c r="I74" s="211">
        <v>0.76271</v>
      </c>
      <c r="J74" s="211">
        <v>0.28182000000000001</v>
      </c>
      <c r="K74" s="211">
        <v>0.24326999999999999</v>
      </c>
      <c r="L74" s="211">
        <v>0.23762</v>
      </c>
    </row>
    <row r="75" spans="1:12" ht="14.25" customHeight="1" x14ac:dyDescent="0.25">
      <c r="A75" s="321"/>
      <c r="B75" s="178"/>
      <c r="C75" s="178"/>
      <c r="D75" s="178"/>
      <c r="E75" s="179"/>
      <c r="F75" s="180"/>
      <c r="G75" s="180"/>
      <c r="H75" s="181"/>
      <c r="I75" s="181"/>
      <c r="J75" s="181"/>
      <c r="K75" s="181"/>
      <c r="L75" s="181"/>
    </row>
    <row r="76" spans="1:12" x14ac:dyDescent="0.25">
      <c r="A76" s="321"/>
      <c r="B76" s="178"/>
      <c r="C76" s="178"/>
      <c r="D76" s="178"/>
      <c r="E76" s="179"/>
      <c r="F76" s="180"/>
      <c r="G76" s="180"/>
      <c r="H76" s="181"/>
      <c r="I76" s="181"/>
      <c r="J76" s="181"/>
      <c r="K76" s="181"/>
      <c r="L76" s="181"/>
    </row>
    <row r="77" spans="1:12" ht="9" customHeight="1" x14ac:dyDescent="0.25">
      <c r="A77" s="321"/>
      <c r="B77" s="178"/>
      <c r="C77" s="178"/>
      <c r="D77" s="178"/>
      <c r="E77" s="179"/>
      <c r="F77" s="180"/>
      <c r="G77" s="180"/>
      <c r="H77" s="181"/>
      <c r="I77" s="181"/>
      <c r="J77" s="181"/>
      <c r="K77" s="181"/>
      <c r="L77" s="181"/>
    </row>
    <row r="78" spans="1:12" ht="9" customHeight="1" x14ac:dyDescent="0.25">
      <c r="A78" s="321"/>
      <c r="B78" s="178"/>
      <c r="C78" s="178"/>
      <c r="D78" s="178"/>
      <c r="E78" s="179"/>
      <c r="F78" s="180"/>
      <c r="G78" s="180"/>
      <c r="H78" s="181"/>
      <c r="I78" s="181"/>
      <c r="J78" s="181"/>
      <c r="K78" s="181"/>
      <c r="L78" s="181"/>
    </row>
    <row r="79" spans="1:12" ht="21" x14ac:dyDescent="0.25">
      <c r="A79" s="322" t="s">
        <v>378</v>
      </c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</row>
    <row r="80" spans="1:12" x14ac:dyDescent="0.25">
      <c r="A80" s="323" t="s">
        <v>851</v>
      </c>
    </row>
    <row r="81" spans="1:12" ht="9" customHeight="1" x14ac:dyDescent="0.25">
      <c r="A81" s="205"/>
      <c r="B81" s="206"/>
      <c r="C81" s="206"/>
      <c r="D81" s="206"/>
      <c r="E81" s="212"/>
      <c r="F81" s="207"/>
      <c r="G81" s="207"/>
      <c r="H81" s="207"/>
      <c r="I81" s="452" t="s">
        <v>49</v>
      </c>
      <c r="J81" s="452"/>
      <c r="K81" s="452"/>
      <c r="L81" s="452"/>
    </row>
    <row r="82" spans="1:12" ht="9" customHeight="1" x14ac:dyDescent="0.25">
      <c r="A82" s="324" t="s">
        <v>79</v>
      </c>
      <c r="B82" s="208" t="s">
        <v>80</v>
      </c>
      <c r="C82" s="208" t="s">
        <v>81</v>
      </c>
      <c r="D82" s="208"/>
      <c r="E82" s="314" t="s">
        <v>0</v>
      </c>
      <c r="F82" s="314" t="s">
        <v>82</v>
      </c>
      <c r="G82" s="314" t="s">
        <v>3</v>
      </c>
      <c r="H82" s="314" t="s">
        <v>4</v>
      </c>
      <c r="I82" s="314" t="s">
        <v>21</v>
      </c>
      <c r="J82" s="314" t="s">
        <v>83</v>
      </c>
      <c r="K82" s="314" t="s">
        <v>84</v>
      </c>
      <c r="L82" s="314" t="s">
        <v>85</v>
      </c>
    </row>
    <row r="83" spans="1:12" ht="9" customHeight="1" x14ac:dyDescent="0.25">
      <c r="A83" s="213" t="s">
        <v>157</v>
      </c>
      <c r="B83" s="214" t="s">
        <v>158</v>
      </c>
      <c r="C83" s="214" t="s">
        <v>593</v>
      </c>
      <c r="D83" s="214" t="s">
        <v>88</v>
      </c>
      <c r="E83" s="217" t="s">
        <v>20</v>
      </c>
      <c r="F83" s="215">
        <v>8</v>
      </c>
      <c r="G83" s="215">
        <v>8</v>
      </c>
      <c r="H83" s="216">
        <v>1</v>
      </c>
      <c r="I83" s="216">
        <v>1</v>
      </c>
      <c r="J83" s="216">
        <v>0.5</v>
      </c>
      <c r="K83" s="216">
        <v>0.125</v>
      </c>
      <c r="L83" s="216">
        <v>0.375</v>
      </c>
    </row>
    <row r="84" spans="1:12" ht="9" customHeight="1" x14ac:dyDescent="0.25">
      <c r="A84" s="213" t="s">
        <v>159</v>
      </c>
      <c r="B84" s="214" t="s">
        <v>160</v>
      </c>
      <c r="C84" s="214" t="s">
        <v>594</v>
      </c>
      <c r="D84" s="214" t="s">
        <v>88</v>
      </c>
      <c r="E84" s="217" t="s">
        <v>20</v>
      </c>
      <c r="F84" s="215">
        <v>157</v>
      </c>
      <c r="G84" s="215">
        <v>147</v>
      </c>
      <c r="H84" s="216">
        <v>0.93630999999999998</v>
      </c>
      <c r="I84" s="216">
        <v>0.82313000000000003</v>
      </c>
      <c r="J84" s="216">
        <v>0.37414999999999998</v>
      </c>
      <c r="K84" s="216">
        <v>0.24490000000000001</v>
      </c>
      <c r="L84" s="216">
        <v>0.20408000000000001</v>
      </c>
    </row>
    <row r="85" spans="1:12" ht="9" customHeight="1" x14ac:dyDescent="0.25">
      <c r="A85" s="213"/>
      <c r="B85" s="214" t="s">
        <v>161</v>
      </c>
      <c r="C85" s="214" t="s">
        <v>595</v>
      </c>
      <c r="D85" s="214" t="s">
        <v>88</v>
      </c>
      <c r="E85" s="217" t="s">
        <v>90</v>
      </c>
      <c r="F85" s="215">
        <v>18</v>
      </c>
      <c r="G85" s="215">
        <v>18</v>
      </c>
      <c r="H85" s="216">
        <v>1</v>
      </c>
      <c r="I85" s="216">
        <v>0.61111000000000004</v>
      </c>
      <c r="J85" s="216">
        <v>0</v>
      </c>
      <c r="K85" s="216">
        <v>0.22222</v>
      </c>
      <c r="L85" s="216">
        <v>0.38889000000000001</v>
      </c>
    </row>
    <row r="86" spans="1:12" ht="9" customHeight="1" x14ac:dyDescent="0.25">
      <c r="A86" s="213"/>
      <c r="B86" s="214" t="s">
        <v>162</v>
      </c>
      <c r="C86" s="214" t="s">
        <v>596</v>
      </c>
      <c r="D86" s="214" t="s">
        <v>88</v>
      </c>
      <c r="E86" s="217" t="s">
        <v>90</v>
      </c>
      <c r="F86" s="215">
        <v>18</v>
      </c>
      <c r="G86" s="215">
        <v>18</v>
      </c>
      <c r="H86" s="216">
        <v>1</v>
      </c>
      <c r="I86" s="216">
        <v>0.66666999999999998</v>
      </c>
      <c r="J86" s="216">
        <v>0</v>
      </c>
      <c r="K86" s="216">
        <v>0.22222</v>
      </c>
      <c r="L86" s="216">
        <v>0.44444</v>
      </c>
    </row>
    <row r="87" spans="1:12" ht="9" customHeight="1" x14ac:dyDescent="0.25">
      <c r="A87" s="213"/>
      <c r="B87" s="214" t="s">
        <v>163</v>
      </c>
      <c r="C87" s="214" t="s">
        <v>597</v>
      </c>
      <c r="D87" s="214" t="s">
        <v>88</v>
      </c>
      <c r="E87" s="217" t="s">
        <v>20</v>
      </c>
      <c r="F87" s="215">
        <v>97</v>
      </c>
      <c r="G87" s="215">
        <v>97</v>
      </c>
      <c r="H87" s="216">
        <v>1</v>
      </c>
      <c r="I87" s="216">
        <v>0.90722000000000003</v>
      </c>
      <c r="J87" s="216">
        <v>0.39174999999999999</v>
      </c>
      <c r="K87" s="216">
        <v>0.26804</v>
      </c>
      <c r="L87" s="216">
        <v>0.24742</v>
      </c>
    </row>
    <row r="88" spans="1:12" ht="9" customHeight="1" x14ac:dyDescent="0.25">
      <c r="A88" s="213"/>
      <c r="B88" s="214"/>
      <c r="C88" s="214"/>
      <c r="D88" s="214"/>
      <c r="E88" s="217" t="s">
        <v>90</v>
      </c>
      <c r="F88" s="215">
        <v>1</v>
      </c>
      <c r="G88" s="319" t="s">
        <v>408</v>
      </c>
      <c r="H88" s="319" t="s">
        <v>408</v>
      </c>
      <c r="I88" s="319" t="s">
        <v>408</v>
      </c>
      <c r="J88" s="319" t="s">
        <v>408</v>
      </c>
      <c r="K88" s="319" t="s">
        <v>408</v>
      </c>
      <c r="L88" s="319" t="s">
        <v>408</v>
      </c>
    </row>
    <row r="89" spans="1:12" ht="9" customHeight="1" x14ac:dyDescent="0.25">
      <c r="A89" s="213"/>
      <c r="B89" s="214" t="s">
        <v>164</v>
      </c>
      <c r="C89" s="214" t="s">
        <v>567</v>
      </c>
      <c r="D89" s="214" t="s">
        <v>88</v>
      </c>
      <c r="E89" s="217" t="s">
        <v>20</v>
      </c>
      <c r="F89" s="215">
        <v>121</v>
      </c>
      <c r="G89" s="215">
        <v>112</v>
      </c>
      <c r="H89" s="216">
        <v>0.92562</v>
      </c>
      <c r="I89" s="216">
        <v>0.69642999999999999</v>
      </c>
      <c r="J89" s="216">
        <v>0.36607000000000001</v>
      </c>
      <c r="K89" s="216">
        <v>0.16964000000000001</v>
      </c>
      <c r="L89" s="216">
        <v>0.16070999999999999</v>
      </c>
    </row>
    <row r="90" spans="1:12" ht="9" customHeight="1" x14ac:dyDescent="0.25">
      <c r="A90" s="213"/>
      <c r="B90" s="214"/>
      <c r="C90" s="214"/>
      <c r="D90" s="214"/>
      <c r="E90" s="217" t="s">
        <v>90</v>
      </c>
      <c r="F90" s="215">
        <v>1</v>
      </c>
      <c r="G90" s="319" t="s">
        <v>408</v>
      </c>
      <c r="H90" s="319" t="s">
        <v>408</v>
      </c>
      <c r="I90" s="319" t="s">
        <v>408</v>
      </c>
      <c r="J90" s="319" t="s">
        <v>408</v>
      </c>
      <c r="K90" s="319" t="s">
        <v>408</v>
      </c>
      <c r="L90" s="319" t="s">
        <v>408</v>
      </c>
    </row>
    <row r="91" spans="1:12" ht="9" customHeight="1" x14ac:dyDescent="0.25">
      <c r="A91" s="213"/>
      <c r="B91" s="214" t="s">
        <v>165</v>
      </c>
      <c r="C91" s="214" t="s">
        <v>598</v>
      </c>
      <c r="D91" s="214" t="s">
        <v>102</v>
      </c>
      <c r="E91" s="217" t="s">
        <v>20</v>
      </c>
      <c r="F91" s="215">
        <v>77</v>
      </c>
      <c r="G91" s="215">
        <v>76</v>
      </c>
      <c r="H91" s="216">
        <v>0.98701000000000005</v>
      </c>
      <c r="I91" s="216">
        <v>0.85526000000000002</v>
      </c>
      <c r="J91" s="216">
        <v>0.35526000000000002</v>
      </c>
      <c r="K91" s="216">
        <v>0.18421000000000001</v>
      </c>
      <c r="L91" s="216">
        <v>0.31579000000000002</v>
      </c>
    </row>
    <row r="92" spans="1:12" ht="9" customHeight="1" x14ac:dyDescent="0.25">
      <c r="A92" s="213"/>
      <c r="B92" s="214" t="s">
        <v>166</v>
      </c>
      <c r="C92" s="214" t="s">
        <v>599</v>
      </c>
      <c r="D92" s="214" t="s">
        <v>88</v>
      </c>
      <c r="E92" s="217" t="s">
        <v>20</v>
      </c>
      <c r="F92" s="215">
        <v>106</v>
      </c>
      <c r="G92" s="215">
        <v>106</v>
      </c>
      <c r="H92" s="216">
        <v>1</v>
      </c>
      <c r="I92" s="216">
        <v>0.89622999999999997</v>
      </c>
      <c r="J92" s="216">
        <v>0.32074999999999998</v>
      </c>
      <c r="K92" s="216">
        <v>0.25472</v>
      </c>
      <c r="L92" s="216">
        <v>0.32074999999999998</v>
      </c>
    </row>
    <row r="93" spans="1:12" ht="9" customHeight="1" x14ac:dyDescent="0.25">
      <c r="A93" s="213"/>
      <c r="B93" s="214"/>
      <c r="C93" s="214"/>
      <c r="D93" s="214"/>
      <c r="E93" s="217" t="s">
        <v>90</v>
      </c>
      <c r="F93" s="215">
        <v>13</v>
      </c>
      <c r="G93" s="215">
        <v>11</v>
      </c>
      <c r="H93" s="216">
        <v>0.84614999999999996</v>
      </c>
      <c r="I93" s="216">
        <v>0.54544999999999999</v>
      </c>
      <c r="J93" s="216">
        <v>0</v>
      </c>
      <c r="K93" s="216">
        <v>9.0910000000000005E-2</v>
      </c>
      <c r="L93" s="216">
        <v>0.45455000000000001</v>
      </c>
    </row>
    <row r="94" spans="1:12" ht="9" customHeight="1" x14ac:dyDescent="0.25">
      <c r="A94" s="213"/>
      <c r="B94" s="214" t="s">
        <v>167</v>
      </c>
      <c r="C94" s="214" t="s">
        <v>598</v>
      </c>
      <c r="D94" s="214" t="s">
        <v>102</v>
      </c>
      <c r="E94" s="217" t="s">
        <v>90</v>
      </c>
      <c r="F94" s="215">
        <v>15</v>
      </c>
      <c r="G94" s="215">
        <v>15</v>
      </c>
      <c r="H94" s="216">
        <v>1</v>
      </c>
      <c r="I94" s="216">
        <v>0.6</v>
      </c>
      <c r="J94" s="216">
        <v>6.6669999999999993E-2</v>
      </c>
      <c r="K94" s="216">
        <v>0.2</v>
      </c>
      <c r="L94" s="216">
        <v>0.33333000000000002</v>
      </c>
    </row>
    <row r="95" spans="1:12" ht="9" customHeight="1" x14ac:dyDescent="0.25">
      <c r="A95" s="213" t="s">
        <v>600</v>
      </c>
      <c r="B95" s="214" t="s">
        <v>168</v>
      </c>
      <c r="C95" s="214" t="s">
        <v>601</v>
      </c>
      <c r="D95" s="214" t="s">
        <v>88</v>
      </c>
      <c r="E95" s="217" t="s">
        <v>20</v>
      </c>
      <c r="F95" s="215">
        <v>25</v>
      </c>
      <c r="G95" s="215">
        <v>24</v>
      </c>
      <c r="H95" s="216">
        <v>0.96</v>
      </c>
      <c r="I95" s="216">
        <v>0.91666999999999998</v>
      </c>
      <c r="J95" s="216">
        <v>4.1669999999999999E-2</v>
      </c>
      <c r="K95" s="216">
        <v>0.625</v>
      </c>
      <c r="L95" s="216">
        <v>0.25</v>
      </c>
    </row>
    <row r="96" spans="1:12" ht="9" customHeight="1" x14ac:dyDescent="0.25">
      <c r="A96" s="213" t="s">
        <v>169</v>
      </c>
      <c r="B96" s="214" t="s">
        <v>170</v>
      </c>
      <c r="C96" s="214" t="s">
        <v>602</v>
      </c>
      <c r="D96" s="214" t="s">
        <v>88</v>
      </c>
      <c r="E96" s="217" t="s">
        <v>20</v>
      </c>
      <c r="F96" s="215">
        <v>20</v>
      </c>
      <c r="G96" s="215">
        <v>16</v>
      </c>
      <c r="H96" s="216">
        <v>0.8</v>
      </c>
      <c r="I96" s="216">
        <v>0.875</v>
      </c>
      <c r="J96" s="216">
        <v>0.3125</v>
      </c>
      <c r="K96" s="216">
        <v>0.375</v>
      </c>
      <c r="L96" s="216">
        <v>0.1875</v>
      </c>
    </row>
    <row r="97" spans="1:12" ht="9" customHeight="1" x14ac:dyDescent="0.25">
      <c r="A97" s="213"/>
      <c r="B97" s="214"/>
      <c r="C97" s="214"/>
      <c r="D97" s="214"/>
      <c r="E97" s="217" t="s">
        <v>90</v>
      </c>
      <c r="F97" s="215">
        <v>2</v>
      </c>
      <c r="G97" s="319" t="s">
        <v>408</v>
      </c>
      <c r="H97" s="319" t="s">
        <v>408</v>
      </c>
      <c r="I97" s="319" t="s">
        <v>408</v>
      </c>
      <c r="J97" s="319" t="s">
        <v>408</v>
      </c>
      <c r="K97" s="319" t="s">
        <v>408</v>
      </c>
      <c r="L97" s="319" t="s">
        <v>408</v>
      </c>
    </row>
    <row r="98" spans="1:12" ht="9" customHeight="1" x14ac:dyDescent="0.25">
      <c r="A98" s="213" t="s">
        <v>603</v>
      </c>
      <c r="B98" s="214" t="s">
        <v>171</v>
      </c>
      <c r="C98" s="214" t="s">
        <v>604</v>
      </c>
      <c r="D98" s="214" t="s">
        <v>88</v>
      </c>
      <c r="E98" s="217" t="s">
        <v>20</v>
      </c>
      <c r="F98" s="215">
        <v>41</v>
      </c>
      <c r="G98" s="215">
        <v>38</v>
      </c>
      <c r="H98" s="216">
        <v>0.92683000000000004</v>
      </c>
      <c r="I98" s="216">
        <v>0.78947000000000001</v>
      </c>
      <c r="J98" s="216">
        <v>0.28947000000000001</v>
      </c>
      <c r="K98" s="216">
        <v>0.21052999999999999</v>
      </c>
      <c r="L98" s="216">
        <v>0.28947000000000001</v>
      </c>
    </row>
    <row r="99" spans="1:12" ht="9" customHeight="1" x14ac:dyDescent="0.25">
      <c r="A99" s="213" t="s">
        <v>172</v>
      </c>
      <c r="B99" s="214" t="s">
        <v>173</v>
      </c>
      <c r="C99" s="214" t="s">
        <v>605</v>
      </c>
      <c r="D99" s="214" t="s">
        <v>88</v>
      </c>
      <c r="E99" s="217" t="s">
        <v>20</v>
      </c>
      <c r="F99" s="215">
        <v>39</v>
      </c>
      <c r="G99" s="215">
        <v>38</v>
      </c>
      <c r="H99" s="216">
        <v>0.97436</v>
      </c>
      <c r="I99" s="216">
        <v>0.76315999999999995</v>
      </c>
      <c r="J99" s="216">
        <v>0.21052999999999999</v>
      </c>
      <c r="K99" s="216">
        <v>0.31579000000000002</v>
      </c>
      <c r="L99" s="216">
        <v>0.23683999999999999</v>
      </c>
    </row>
    <row r="100" spans="1:12" ht="9" customHeight="1" x14ac:dyDescent="0.25">
      <c r="A100" s="213" t="s">
        <v>174</v>
      </c>
      <c r="B100" s="214" t="s">
        <v>175</v>
      </c>
      <c r="C100" s="214" t="s">
        <v>606</v>
      </c>
      <c r="D100" s="214" t="s">
        <v>88</v>
      </c>
      <c r="E100" s="217" t="s">
        <v>20</v>
      </c>
      <c r="F100" s="215">
        <v>63</v>
      </c>
      <c r="G100" s="215">
        <v>63</v>
      </c>
      <c r="H100" s="216">
        <v>1</v>
      </c>
      <c r="I100" s="216">
        <v>0.92062999999999995</v>
      </c>
      <c r="J100" s="216">
        <v>0.52381</v>
      </c>
      <c r="K100" s="216">
        <v>0.25396999999999997</v>
      </c>
      <c r="L100" s="216">
        <v>0.14285999999999999</v>
      </c>
    </row>
    <row r="101" spans="1:12" ht="9" customHeight="1" x14ac:dyDescent="0.25">
      <c r="A101" s="213"/>
      <c r="B101" s="214"/>
      <c r="C101" s="214"/>
      <c r="D101" s="214"/>
      <c r="E101" s="217" t="s">
        <v>90</v>
      </c>
      <c r="F101" s="215">
        <v>16</v>
      </c>
      <c r="G101" s="215">
        <v>14</v>
      </c>
      <c r="H101" s="216">
        <v>0.875</v>
      </c>
      <c r="I101" s="216">
        <v>0.78571000000000002</v>
      </c>
      <c r="J101" s="216">
        <v>0</v>
      </c>
      <c r="K101" s="216">
        <v>0.28571000000000002</v>
      </c>
      <c r="L101" s="216">
        <v>0.5</v>
      </c>
    </row>
    <row r="102" spans="1:12" ht="9" customHeight="1" x14ac:dyDescent="0.25">
      <c r="A102" s="213"/>
      <c r="B102" s="214" t="s">
        <v>176</v>
      </c>
      <c r="C102" s="214" t="s">
        <v>607</v>
      </c>
      <c r="D102" s="214" t="s">
        <v>102</v>
      </c>
      <c r="E102" s="217" t="s">
        <v>20</v>
      </c>
      <c r="F102" s="215">
        <v>40</v>
      </c>
      <c r="G102" s="215">
        <v>38</v>
      </c>
      <c r="H102" s="216">
        <v>0.95</v>
      </c>
      <c r="I102" s="216">
        <v>0.55262999999999995</v>
      </c>
      <c r="J102" s="216">
        <v>0.15789</v>
      </c>
      <c r="K102" s="216">
        <v>0.18421000000000001</v>
      </c>
      <c r="L102" s="216">
        <v>0.21052999999999999</v>
      </c>
    </row>
    <row r="103" spans="1:12" ht="9" customHeight="1" x14ac:dyDescent="0.25">
      <c r="A103" s="213" t="s">
        <v>177</v>
      </c>
      <c r="B103" s="214" t="s">
        <v>178</v>
      </c>
      <c r="C103" s="214" t="s">
        <v>608</v>
      </c>
      <c r="D103" s="214" t="s">
        <v>88</v>
      </c>
      <c r="E103" s="217" t="s">
        <v>20</v>
      </c>
      <c r="F103" s="215">
        <v>53</v>
      </c>
      <c r="G103" s="215">
        <v>39</v>
      </c>
      <c r="H103" s="216">
        <v>0.73585</v>
      </c>
      <c r="I103" s="216">
        <v>0.76922999999999997</v>
      </c>
      <c r="J103" s="216">
        <v>0.30769000000000002</v>
      </c>
      <c r="K103" s="216">
        <v>0.25641000000000003</v>
      </c>
      <c r="L103" s="216">
        <v>0.20513000000000001</v>
      </c>
    </row>
    <row r="104" spans="1:12" ht="9" customHeight="1" x14ac:dyDescent="0.25">
      <c r="A104" s="213"/>
      <c r="B104" s="214" t="s">
        <v>179</v>
      </c>
      <c r="C104" s="214" t="s">
        <v>609</v>
      </c>
      <c r="D104" s="214" t="s">
        <v>102</v>
      </c>
      <c r="E104" s="217" t="s">
        <v>20</v>
      </c>
      <c r="F104" s="215">
        <v>14</v>
      </c>
      <c r="G104" s="215">
        <v>13</v>
      </c>
      <c r="H104" s="216">
        <v>0.92857000000000001</v>
      </c>
      <c r="I104" s="216">
        <v>0.69230999999999998</v>
      </c>
      <c r="J104" s="216">
        <v>0.30769000000000002</v>
      </c>
      <c r="K104" s="216">
        <v>0.15384999999999999</v>
      </c>
      <c r="L104" s="216">
        <v>0.23077</v>
      </c>
    </row>
    <row r="105" spans="1:12" ht="9" customHeight="1" x14ac:dyDescent="0.25">
      <c r="A105" s="213" t="s">
        <v>180</v>
      </c>
      <c r="B105" s="214" t="s">
        <v>181</v>
      </c>
      <c r="C105" s="214" t="s">
        <v>610</v>
      </c>
      <c r="D105" s="214" t="s">
        <v>88</v>
      </c>
      <c r="E105" s="217" t="s">
        <v>20</v>
      </c>
      <c r="F105" s="215">
        <v>44</v>
      </c>
      <c r="G105" s="215">
        <v>43</v>
      </c>
      <c r="H105" s="216">
        <v>0.97726999999999997</v>
      </c>
      <c r="I105" s="216">
        <v>0.86046999999999996</v>
      </c>
      <c r="J105" s="216">
        <v>0.37208999999999998</v>
      </c>
      <c r="K105" s="216">
        <v>0.20930000000000001</v>
      </c>
      <c r="L105" s="216">
        <v>0.27906999999999998</v>
      </c>
    </row>
    <row r="106" spans="1:12" ht="9" customHeight="1" x14ac:dyDescent="0.25">
      <c r="A106" s="213" t="s">
        <v>182</v>
      </c>
      <c r="B106" s="214" t="s">
        <v>183</v>
      </c>
      <c r="C106" s="214" t="s">
        <v>602</v>
      </c>
      <c r="D106" s="214" t="s">
        <v>88</v>
      </c>
      <c r="E106" s="217" t="s">
        <v>20</v>
      </c>
      <c r="F106" s="215">
        <v>35</v>
      </c>
      <c r="G106" s="215">
        <v>32</v>
      </c>
      <c r="H106" s="216">
        <v>0.91429000000000005</v>
      </c>
      <c r="I106" s="216">
        <v>0.71875</v>
      </c>
      <c r="J106" s="216">
        <v>0.3125</v>
      </c>
      <c r="K106" s="216">
        <v>0.15625</v>
      </c>
      <c r="L106" s="216">
        <v>0.25</v>
      </c>
    </row>
    <row r="107" spans="1:12" ht="18" x14ac:dyDescent="0.25">
      <c r="A107" s="213" t="s">
        <v>611</v>
      </c>
      <c r="B107" s="214" t="s">
        <v>184</v>
      </c>
      <c r="C107" s="214" t="s">
        <v>612</v>
      </c>
      <c r="D107" s="214" t="s">
        <v>102</v>
      </c>
      <c r="E107" s="217" t="s">
        <v>20</v>
      </c>
      <c r="F107" s="215">
        <v>13</v>
      </c>
      <c r="G107" s="215">
        <v>13</v>
      </c>
      <c r="H107" s="216">
        <v>1</v>
      </c>
      <c r="I107" s="216">
        <v>0.76922999999999997</v>
      </c>
      <c r="J107" s="216">
        <v>0.38462000000000002</v>
      </c>
      <c r="K107" s="216">
        <v>0.30769000000000002</v>
      </c>
      <c r="L107" s="216">
        <v>7.6920000000000002E-2</v>
      </c>
    </row>
    <row r="108" spans="1:12" ht="9" customHeight="1" x14ac:dyDescent="0.25">
      <c r="A108" s="213" t="s">
        <v>185</v>
      </c>
      <c r="B108" s="214" t="s">
        <v>186</v>
      </c>
      <c r="C108" s="214" t="s">
        <v>613</v>
      </c>
      <c r="D108" s="214" t="s">
        <v>88</v>
      </c>
      <c r="E108" s="217" t="s">
        <v>20</v>
      </c>
      <c r="F108" s="215">
        <v>22</v>
      </c>
      <c r="G108" s="215">
        <v>9</v>
      </c>
      <c r="H108" s="216">
        <v>0.40909000000000001</v>
      </c>
      <c r="I108" s="219">
        <v>0.44444</v>
      </c>
      <c r="J108" s="219">
        <v>0.22222</v>
      </c>
      <c r="K108" s="219">
        <v>0.11111</v>
      </c>
      <c r="L108" s="219">
        <v>0.11111</v>
      </c>
    </row>
    <row r="109" spans="1:12" ht="9" customHeight="1" x14ac:dyDescent="0.25">
      <c r="A109" s="213" t="s">
        <v>187</v>
      </c>
      <c r="B109" s="214" t="s">
        <v>188</v>
      </c>
      <c r="C109" s="214" t="s">
        <v>596</v>
      </c>
      <c r="D109" s="214" t="s">
        <v>88</v>
      </c>
      <c r="E109" s="217" t="s">
        <v>20</v>
      </c>
      <c r="F109" s="215">
        <v>18</v>
      </c>
      <c r="G109" s="215">
        <v>18</v>
      </c>
      <c r="H109" s="216">
        <v>1</v>
      </c>
      <c r="I109" s="216">
        <v>0.61111000000000004</v>
      </c>
      <c r="J109" s="216">
        <v>0.11111</v>
      </c>
      <c r="K109" s="216">
        <v>0.16667000000000001</v>
      </c>
      <c r="L109" s="216">
        <v>0.33333000000000002</v>
      </c>
    </row>
    <row r="110" spans="1:12" ht="9" customHeight="1" x14ac:dyDescent="0.25">
      <c r="A110" s="454" t="s">
        <v>614</v>
      </c>
      <c r="B110" s="214" t="s">
        <v>189</v>
      </c>
      <c r="C110" s="214" t="s">
        <v>615</v>
      </c>
      <c r="D110" s="214" t="s">
        <v>88</v>
      </c>
      <c r="E110" s="217" t="s">
        <v>20</v>
      </c>
      <c r="F110" s="215">
        <v>26</v>
      </c>
      <c r="G110" s="215">
        <v>21</v>
      </c>
      <c r="H110" s="216">
        <v>0.80769000000000002</v>
      </c>
      <c r="I110" s="216">
        <v>0.57142999999999999</v>
      </c>
      <c r="J110" s="216">
        <v>0.28571000000000002</v>
      </c>
      <c r="K110" s="216">
        <v>0.23810000000000001</v>
      </c>
      <c r="L110" s="216">
        <v>4.7620000000000003E-2</v>
      </c>
    </row>
    <row r="111" spans="1:12" ht="9" customHeight="1" x14ac:dyDescent="0.25">
      <c r="A111" s="454"/>
      <c r="B111" s="214" t="s">
        <v>190</v>
      </c>
      <c r="C111" s="214" t="s">
        <v>616</v>
      </c>
      <c r="D111" s="214" t="s">
        <v>102</v>
      </c>
      <c r="E111" s="217" t="s">
        <v>20</v>
      </c>
      <c r="F111" s="215">
        <v>14</v>
      </c>
      <c r="G111" s="215">
        <v>13</v>
      </c>
      <c r="H111" s="216">
        <v>0.92857000000000001</v>
      </c>
      <c r="I111" s="216">
        <v>0.92308000000000001</v>
      </c>
      <c r="J111" s="216">
        <v>0.46154000000000001</v>
      </c>
      <c r="K111" s="216">
        <v>0.23077</v>
      </c>
      <c r="L111" s="216">
        <v>0.23077</v>
      </c>
    </row>
    <row r="112" spans="1:12" ht="9" customHeight="1" x14ac:dyDescent="0.25">
      <c r="A112" s="213" t="s">
        <v>617</v>
      </c>
      <c r="B112" s="214" t="s">
        <v>191</v>
      </c>
      <c r="C112" s="214" t="s">
        <v>618</v>
      </c>
      <c r="D112" s="214" t="s">
        <v>88</v>
      </c>
      <c r="E112" s="217" t="s">
        <v>20</v>
      </c>
      <c r="F112" s="215">
        <v>38</v>
      </c>
      <c r="G112" s="215">
        <v>33</v>
      </c>
      <c r="H112" s="216">
        <v>0.86841999999999997</v>
      </c>
      <c r="I112" s="216">
        <v>0.66666999999999998</v>
      </c>
      <c r="J112" s="216">
        <v>0.30303000000000002</v>
      </c>
      <c r="K112" s="216">
        <v>9.0910000000000005E-2</v>
      </c>
      <c r="L112" s="216">
        <v>0.27272999999999997</v>
      </c>
    </row>
    <row r="113" spans="1:12" ht="9" customHeight="1" x14ac:dyDescent="0.25">
      <c r="A113" s="213" t="s">
        <v>619</v>
      </c>
      <c r="B113" s="214" t="s">
        <v>192</v>
      </c>
      <c r="C113" s="214" t="s">
        <v>620</v>
      </c>
      <c r="D113" s="214" t="s">
        <v>88</v>
      </c>
      <c r="E113" s="217" t="s">
        <v>20</v>
      </c>
      <c r="F113" s="215">
        <v>91</v>
      </c>
      <c r="G113" s="215">
        <v>91</v>
      </c>
      <c r="H113" s="216">
        <v>1</v>
      </c>
      <c r="I113" s="216">
        <v>0.97802</v>
      </c>
      <c r="J113" s="216">
        <v>0.51648000000000005</v>
      </c>
      <c r="K113" s="216">
        <v>0.27472999999999997</v>
      </c>
      <c r="L113" s="216">
        <v>0.18681</v>
      </c>
    </row>
    <row r="114" spans="1:12" ht="9" customHeight="1" x14ac:dyDescent="0.25">
      <c r="A114" s="213"/>
      <c r="B114" s="214" t="s">
        <v>193</v>
      </c>
      <c r="C114" s="214" t="s">
        <v>621</v>
      </c>
      <c r="D114" s="214" t="s">
        <v>88</v>
      </c>
      <c r="E114" s="217" t="s">
        <v>90</v>
      </c>
      <c r="F114" s="215">
        <v>16</v>
      </c>
      <c r="G114" s="215">
        <v>14</v>
      </c>
      <c r="H114" s="216">
        <v>0.875</v>
      </c>
      <c r="I114" s="216">
        <v>0.85714000000000001</v>
      </c>
      <c r="J114" s="216">
        <v>7.1429999999999993E-2</v>
      </c>
      <c r="K114" s="216">
        <v>0.28571000000000002</v>
      </c>
      <c r="L114" s="216">
        <v>0.5</v>
      </c>
    </row>
    <row r="115" spans="1:12" ht="9" customHeight="1" x14ac:dyDescent="0.25">
      <c r="A115" s="213"/>
      <c r="B115" s="214" t="s">
        <v>194</v>
      </c>
      <c r="C115" s="214" t="s">
        <v>622</v>
      </c>
      <c r="D115" s="214" t="s">
        <v>102</v>
      </c>
      <c r="E115" s="217" t="s">
        <v>20</v>
      </c>
      <c r="F115" s="215">
        <v>37</v>
      </c>
      <c r="G115" s="215">
        <v>36</v>
      </c>
      <c r="H115" s="216">
        <v>0.97297</v>
      </c>
      <c r="I115" s="216">
        <v>0.75</v>
      </c>
      <c r="J115" s="216">
        <v>0.27778000000000003</v>
      </c>
      <c r="K115" s="216">
        <v>2.7779999999999999E-2</v>
      </c>
      <c r="L115" s="216">
        <v>0.44444</v>
      </c>
    </row>
    <row r="116" spans="1:12" ht="9" customHeight="1" x14ac:dyDescent="0.25">
      <c r="A116" s="213"/>
      <c r="B116" s="214"/>
      <c r="C116" s="214"/>
      <c r="D116" s="214"/>
      <c r="E116" s="217" t="s">
        <v>90</v>
      </c>
      <c r="F116" s="215">
        <v>6</v>
      </c>
      <c r="G116" s="215">
        <v>6</v>
      </c>
      <c r="H116" s="216">
        <v>1</v>
      </c>
      <c r="I116" s="216">
        <v>0.33333000000000002</v>
      </c>
      <c r="J116" s="216">
        <v>0</v>
      </c>
      <c r="K116" s="216">
        <v>0</v>
      </c>
      <c r="L116" s="216">
        <v>0.33333000000000002</v>
      </c>
    </row>
    <row r="117" spans="1:12" ht="9" customHeight="1" x14ac:dyDescent="0.25">
      <c r="A117" s="213"/>
      <c r="B117" s="214" t="s">
        <v>195</v>
      </c>
      <c r="C117" s="214" t="s">
        <v>623</v>
      </c>
      <c r="D117" s="214" t="s">
        <v>88</v>
      </c>
      <c r="E117" s="217" t="s">
        <v>20</v>
      </c>
      <c r="F117" s="215">
        <v>46</v>
      </c>
      <c r="G117" s="215">
        <v>45</v>
      </c>
      <c r="H117" s="216">
        <v>0.97826000000000002</v>
      </c>
      <c r="I117" s="216">
        <v>0.64444000000000001</v>
      </c>
      <c r="J117" s="216">
        <v>0.24443999999999999</v>
      </c>
      <c r="K117" s="216">
        <v>0.24443999999999999</v>
      </c>
      <c r="L117" s="216">
        <v>0.15556</v>
      </c>
    </row>
    <row r="118" spans="1:12" ht="18" x14ac:dyDescent="0.25">
      <c r="A118" s="213" t="s">
        <v>624</v>
      </c>
      <c r="B118" s="214" t="s">
        <v>196</v>
      </c>
      <c r="C118" s="214" t="s">
        <v>625</v>
      </c>
      <c r="D118" s="214" t="s">
        <v>88</v>
      </c>
      <c r="E118" s="217" t="s">
        <v>20</v>
      </c>
      <c r="F118" s="215">
        <v>58</v>
      </c>
      <c r="G118" s="215">
        <v>53</v>
      </c>
      <c r="H118" s="216">
        <v>0.91378999999999999</v>
      </c>
      <c r="I118" s="216">
        <v>0.73585</v>
      </c>
      <c r="J118" s="216">
        <v>0.32074999999999998</v>
      </c>
      <c r="K118" s="216">
        <v>0.20755000000000001</v>
      </c>
      <c r="L118" s="216">
        <v>0.20755000000000001</v>
      </c>
    </row>
    <row r="119" spans="1:12" s="182" customFormat="1" x14ac:dyDescent="0.25">
      <c r="A119" s="213" t="s">
        <v>626</v>
      </c>
      <c r="B119" s="214" t="s">
        <v>197</v>
      </c>
      <c r="C119" s="214" t="s">
        <v>578</v>
      </c>
      <c r="D119" s="214" t="s">
        <v>88</v>
      </c>
      <c r="E119" s="217" t="s">
        <v>20</v>
      </c>
      <c r="F119" s="215">
        <v>33</v>
      </c>
      <c r="G119" s="215">
        <v>28</v>
      </c>
      <c r="H119" s="216">
        <v>0.84848000000000001</v>
      </c>
      <c r="I119" s="216">
        <v>0.82142999999999999</v>
      </c>
      <c r="J119" s="216">
        <v>0.14285999999999999</v>
      </c>
      <c r="K119" s="216">
        <v>0.53571000000000002</v>
      </c>
      <c r="L119" s="216">
        <v>0.14285999999999999</v>
      </c>
    </row>
    <row r="120" spans="1:12" s="182" customFormat="1" x14ac:dyDescent="0.25">
      <c r="A120" s="213" t="s">
        <v>198</v>
      </c>
      <c r="B120" s="214" t="s">
        <v>199</v>
      </c>
      <c r="C120" s="214" t="s">
        <v>627</v>
      </c>
      <c r="D120" s="214" t="s">
        <v>88</v>
      </c>
      <c r="E120" s="217" t="s">
        <v>20</v>
      </c>
      <c r="F120" s="215">
        <v>42</v>
      </c>
      <c r="G120" s="215">
        <v>42</v>
      </c>
      <c r="H120" s="216">
        <v>1</v>
      </c>
      <c r="I120" s="216">
        <v>0.73809999999999998</v>
      </c>
      <c r="J120" s="216">
        <v>0.33333000000000002</v>
      </c>
      <c r="K120" s="216">
        <v>0.16667000000000001</v>
      </c>
      <c r="L120" s="216">
        <v>0.23810000000000001</v>
      </c>
    </row>
    <row r="121" spans="1:12" s="182" customFormat="1" x14ac:dyDescent="0.25">
      <c r="A121" s="213"/>
      <c r="B121" s="214"/>
      <c r="C121" s="214"/>
      <c r="D121" s="214"/>
      <c r="E121" s="217" t="s">
        <v>90</v>
      </c>
      <c r="F121" s="215">
        <v>7</v>
      </c>
      <c r="G121" s="215">
        <v>7</v>
      </c>
      <c r="H121" s="216">
        <v>1</v>
      </c>
      <c r="I121" s="216">
        <v>0.42857000000000001</v>
      </c>
      <c r="J121" s="216">
        <v>0</v>
      </c>
      <c r="K121" s="216">
        <v>0</v>
      </c>
      <c r="L121" s="216">
        <v>0.42857000000000001</v>
      </c>
    </row>
    <row r="122" spans="1:12" s="182" customFormat="1" x14ac:dyDescent="0.25">
      <c r="A122" s="203"/>
      <c r="B122" s="220"/>
      <c r="C122" s="220"/>
      <c r="D122" s="223"/>
      <c r="E122" s="224" t="s">
        <v>20</v>
      </c>
      <c r="F122" s="221">
        <v>1378</v>
      </c>
      <c r="G122" s="221">
        <v>1292</v>
      </c>
      <c r="H122" s="222">
        <v>0.93759000000000003</v>
      </c>
      <c r="I122" s="222">
        <v>0.80262999999999995</v>
      </c>
      <c r="J122" s="222">
        <v>0.33978000000000003</v>
      </c>
      <c r="K122" s="222">
        <v>0.23375000000000001</v>
      </c>
      <c r="L122" s="222">
        <v>0.2291</v>
      </c>
    </row>
    <row r="123" spans="1:12" s="182" customFormat="1" x14ac:dyDescent="0.25">
      <c r="A123" s="203" t="s">
        <v>41</v>
      </c>
      <c r="B123" s="220"/>
      <c r="C123" s="220"/>
      <c r="D123" s="223"/>
      <c r="E123" s="224" t="s">
        <v>90</v>
      </c>
      <c r="F123" s="221">
        <v>113</v>
      </c>
      <c r="G123" s="221">
        <v>106</v>
      </c>
      <c r="H123" s="222">
        <v>0.93805000000000005</v>
      </c>
      <c r="I123" s="222">
        <v>0.63207999999999998</v>
      </c>
      <c r="J123" s="222">
        <v>1.8870000000000001E-2</v>
      </c>
      <c r="K123" s="222">
        <v>0.19811000000000001</v>
      </c>
      <c r="L123" s="222">
        <v>0.41509000000000001</v>
      </c>
    </row>
    <row r="124" spans="1:12" s="182" customFormat="1" x14ac:dyDescent="0.25">
      <c r="A124" s="203"/>
      <c r="B124" s="209"/>
      <c r="C124" s="209"/>
      <c r="D124" s="209"/>
      <c r="E124" s="218"/>
      <c r="F124" s="210">
        <v>1491</v>
      </c>
      <c r="G124" s="210">
        <v>1398</v>
      </c>
      <c r="H124" s="211">
        <v>0.93762999999999996</v>
      </c>
      <c r="I124" s="211">
        <v>0.78969999999999996</v>
      </c>
      <c r="J124" s="211">
        <v>0.31545000000000001</v>
      </c>
      <c r="K124" s="211">
        <v>0.23104</v>
      </c>
      <c r="L124" s="211">
        <v>0.2432</v>
      </c>
    </row>
    <row r="125" spans="1:12" x14ac:dyDescent="0.25">
      <c r="A125" s="321"/>
      <c r="B125" s="178"/>
      <c r="C125" s="178"/>
      <c r="D125" s="178"/>
      <c r="E125" s="179"/>
      <c r="F125" s="180"/>
      <c r="G125" s="180"/>
      <c r="H125" s="181"/>
      <c r="I125" s="181"/>
      <c r="J125" s="181"/>
      <c r="K125" s="181"/>
      <c r="L125" s="181"/>
    </row>
    <row r="126" spans="1:12" x14ac:dyDescent="0.25">
      <c r="A126" s="321"/>
      <c r="B126" s="178"/>
      <c r="C126" s="178"/>
      <c r="D126" s="178"/>
      <c r="E126" s="179"/>
      <c r="F126" s="180"/>
      <c r="G126" s="180"/>
      <c r="H126" s="181"/>
      <c r="I126" s="181"/>
      <c r="J126" s="181"/>
      <c r="K126" s="181"/>
      <c r="L126" s="181"/>
    </row>
    <row r="127" spans="1:12" ht="15" customHeight="1" x14ac:dyDescent="0.25">
      <c r="A127" s="321"/>
      <c r="B127" s="178"/>
      <c r="C127" s="178"/>
      <c r="D127" s="178"/>
      <c r="E127" s="179"/>
      <c r="F127" s="180"/>
      <c r="G127" s="180"/>
      <c r="H127" s="181"/>
      <c r="I127" s="181"/>
      <c r="J127" s="181"/>
      <c r="K127" s="181"/>
      <c r="L127" s="181"/>
    </row>
    <row r="128" spans="1:12" x14ac:dyDescent="0.25">
      <c r="A128" s="321"/>
      <c r="B128" s="178"/>
      <c r="C128" s="178"/>
      <c r="D128" s="178"/>
      <c r="E128" s="179"/>
      <c r="F128" s="180"/>
      <c r="G128" s="180"/>
      <c r="H128" s="181"/>
      <c r="I128" s="181"/>
      <c r="J128" s="181"/>
      <c r="K128" s="181"/>
      <c r="L128" s="181"/>
    </row>
    <row r="129" spans="1:12" ht="10.5" customHeight="1" x14ac:dyDescent="0.25">
      <c r="A129" s="321"/>
      <c r="B129" s="178"/>
      <c r="C129" s="178"/>
      <c r="D129" s="178"/>
      <c r="E129" s="179"/>
      <c r="F129" s="180"/>
      <c r="G129" s="180"/>
      <c r="H129" s="181"/>
      <c r="I129" s="181"/>
      <c r="J129" s="181"/>
      <c r="K129" s="181"/>
      <c r="L129" s="181"/>
    </row>
    <row r="130" spans="1:12" ht="10.5" customHeight="1" x14ac:dyDescent="0.25">
      <c r="A130" s="321"/>
      <c r="B130" s="178"/>
      <c r="C130" s="178"/>
      <c r="D130" s="178"/>
      <c r="E130" s="179"/>
      <c r="F130" s="180"/>
      <c r="G130" s="180"/>
      <c r="H130" s="181"/>
      <c r="I130" s="181"/>
      <c r="J130" s="181"/>
      <c r="K130" s="181"/>
      <c r="L130" s="181"/>
    </row>
    <row r="131" spans="1:12" ht="21" x14ac:dyDescent="0.25">
      <c r="A131" s="322" t="s">
        <v>403</v>
      </c>
    </row>
    <row r="132" spans="1:12" x14ac:dyDescent="0.25">
      <c r="A132" s="323" t="s">
        <v>851</v>
      </c>
    </row>
    <row r="133" spans="1:12" ht="10.5" customHeight="1" x14ac:dyDescent="0.25">
      <c r="A133" s="205"/>
      <c r="B133" s="206"/>
      <c r="C133" s="206"/>
      <c r="D133" s="206"/>
      <c r="E133" s="212"/>
      <c r="F133" s="207"/>
      <c r="G133" s="207"/>
      <c r="H133" s="207"/>
      <c r="I133" s="452" t="s">
        <v>49</v>
      </c>
      <c r="J133" s="452"/>
      <c r="K133" s="452"/>
      <c r="L133" s="452"/>
    </row>
    <row r="134" spans="1:12" ht="10.5" customHeight="1" x14ac:dyDescent="0.25">
      <c r="A134" s="324" t="s">
        <v>79</v>
      </c>
      <c r="B134" s="208" t="s">
        <v>80</v>
      </c>
      <c r="C134" s="208" t="s">
        <v>81</v>
      </c>
      <c r="D134" s="208"/>
      <c r="E134" s="314" t="s">
        <v>0</v>
      </c>
      <c r="F134" s="314" t="s">
        <v>82</v>
      </c>
      <c r="G134" s="314" t="s">
        <v>3</v>
      </c>
      <c r="H134" s="314" t="s">
        <v>4</v>
      </c>
      <c r="I134" s="314" t="s">
        <v>21</v>
      </c>
      <c r="J134" s="314" t="s">
        <v>83</v>
      </c>
      <c r="K134" s="314" t="s">
        <v>84</v>
      </c>
      <c r="L134" s="314" t="s">
        <v>85</v>
      </c>
    </row>
    <row r="135" spans="1:12" ht="10.5" customHeight="1" x14ac:dyDescent="0.25">
      <c r="A135" s="213" t="s">
        <v>200</v>
      </c>
      <c r="B135" s="214" t="s">
        <v>201</v>
      </c>
      <c r="C135" s="214" t="s">
        <v>628</v>
      </c>
      <c r="D135" s="214" t="s">
        <v>88</v>
      </c>
      <c r="E135" s="217" t="s">
        <v>20</v>
      </c>
      <c r="F135" s="215">
        <v>38</v>
      </c>
      <c r="G135" s="215">
        <v>37</v>
      </c>
      <c r="H135" s="216">
        <v>0.97367999999999999</v>
      </c>
      <c r="I135" s="216">
        <v>0.83784000000000003</v>
      </c>
      <c r="J135" s="216">
        <v>0.18919</v>
      </c>
      <c r="K135" s="216">
        <v>0.40540999999999999</v>
      </c>
      <c r="L135" s="216">
        <v>0.24324000000000001</v>
      </c>
    </row>
    <row r="136" spans="1:12" ht="10.5" customHeight="1" x14ac:dyDescent="0.25">
      <c r="A136" s="213" t="s">
        <v>629</v>
      </c>
      <c r="B136" s="214" t="s">
        <v>202</v>
      </c>
      <c r="C136" s="214" t="s">
        <v>630</v>
      </c>
      <c r="D136" s="214" t="s">
        <v>102</v>
      </c>
      <c r="E136" s="217" t="s">
        <v>20</v>
      </c>
      <c r="F136" s="215">
        <v>54</v>
      </c>
      <c r="G136" s="215">
        <v>53</v>
      </c>
      <c r="H136" s="216">
        <v>0.98148000000000002</v>
      </c>
      <c r="I136" s="216">
        <v>0.84906000000000004</v>
      </c>
      <c r="J136" s="216">
        <v>0.32074999999999998</v>
      </c>
      <c r="K136" s="216">
        <v>0.18867999999999999</v>
      </c>
      <c r="L136" s="216">
        <v>0.33961999999999998</v>
      </c>
    </row>
    <row r="137" spans="1:12" ht="10.5" customHeight="1" x14ac:dyDescent="0.25">
      <c r="A137" s="213"/>
      <c r="B137" s="214" t="s">
        <v>203</v>
      </c>
      <c r="C137" s="214" t="s">
        <v>631</v>
      </c>
      <c r="D137" s="214" t="s">
        <v>88</v>
      </c>
      <c r="E137" s="217" t="s">
        <v>20</v>
      </c>
      <c r="F137" s="215">
        <v>73</v>
      </c>
      <c r="G137" s="215">
        <v>64</v>
      </c>
      <c r="H137" s="216">
        <v>0.87670999999999999</v>
      </c>
      <c r="I137" s="216">
        <v>0.85938000000000003</v>
      </c>
      <c r="J137" s="216">
        <v>0.40625</v>
      </c>
      <c r="K137" s="216">
        <v>0.17188000000000001</v>
      </c>
      <c r="L137" s="216">
        <v>0.28125</v>
      </c>
    </row>
    <row r="138" spans="1:12" ht="10.5" customHeight="1" x14ac:dyDescent="0.25">
      <c r="A138" s="213" t="s">
        <v>204</v>
      </c>
      <c r="B138" s="214" t="s">
        <v>205</v>
      </c>
      <c r="C138" s="214" t="s">
        <v>632</v>
      </c>
      <c r="D138" s="214" t="s">
        <v>88</v>
      </c>
      <c r="E138" s="217" t="s">
        <v>20</v>
      </c>
      <c r="F138" s="215">
        <v>9</v>
      </c>
      <c r="G138" s="215">
        <v>6</v>
      </c>
      <c r="H138" s="216">
        <v>0.66666999999999998</v>
      </c>
      <c r="I138" s="216">
        <v>0.66666999999999998</v>
      </c>
      <c r="J138" s="216">
        <v>0.33333000000000002</v>
      </c>
      <c r="K138" s="216">
        <v>0.33333000000000002</v>
      </c>
      <c r="L138" s="216">
        <v>0</v>
      </c>
    </row>
    <row r="139" spans="1:12" ht="10.5" customHeight="1" x14ac:dyDescent="0.25">
      <c r="A139" s="213" t="s">
        <v>206</v>
      </c>
      <c r="B139" s="214" t="s">
        <v>207</v>
      </c>
      <c r="C139" s="214" t="s">
        <v>633</v>
      </c>
      <c r="D139" s="214" t="s">
        <v>88</v>
      </c>
      <c r="E139" s="217" t="s">
        <v>90</v>
      </c>
      <c r="F139" s="215">
        <v>21</v>
      </c>
      <c r="G139" s="215">
        <v>16</v>
      </c>
      <c r="H139" s="216">
        <v>0.76190000000000002</v>
      </c>
      <c r="I139" s="216">
        <v>0.6875</v>
      </c>
      <c r="J139" s="216">
        <v>0.125</v>
      </c>
      <c r="K139" s="216">
        <v>0.1875</v>
      </c>
      <c r="L139" s="216">
        <v>0.375</v>
      </c>
    </row>
    <row r="140" spans="1:12" ht="10.5" customHeight="1" x14ac:dyDescent="0.25">
      <c r="A140" s="213"/>
      <c r="B140" s="214" t="s">
        <v>208</v>
      </c>
      <c r="C140" s="214" t="s">
        <v>633</v>
      </c>
      <c r="D140" s="214" t="s">
        <v>88</v>
      </c>
      <c r="E140" s="217" t="s">
        <v>20</v>
      </c>
      <c r="F140" s="215">
        <v>111</v>
      </c>
      <c r="G140" s="215">
        <v>108</v>
      </c>
      <c r="H140" s="216">
        <v>0.97297</v>
      </c>
      <c r="I140" s="216">
        <v>0.75</v>
      </c>
      <c r="J140" s="216">
        <v>0.34259000000000001</v>
      </c>
      <c r="K140" s="216">
        <v>0.23147999999999999</v>
      </c>
      <c r="L140" s="216">
        <v>0.17593</v>
      </c>
    </row>
    <row r="141" spans="1:12" ht="10.5" customHeight="1" x14ac:dyDescent="0.25">
      <c r="A141" s="213"/>
      <c r="B141" s="214" t="s">
        <v>209</v>
      </c>
      <c r="C141" s="214" t="s">
        <v>634</v>
      </c>
      <c r="D141" s="214" t="s">
        <v>102</v>
      </c>
      <c r="E141" s="217" t="s">
        <v>20</v>
      </c>
      <c r="F141" s="215">
        <v>79</v>
      </c>
      <c r="G141" s="215">
        <v>74</v>
      </c>
      <c r="H141" s="216">
        <v>0.93671000000000004</v>
      </c>
      <c r="I141" s="216">
        <v>0.75675999999999999</v>
      </c>
      <c r="J141" s="216">
        <v>0.20269999999999999</v>
      </c>
      <c r="K141" s="216">
        <v>0.24324000000000001</v>
      </c>
      <c r="L141" s="216">
        <v>0.31080999999999998</v>
      </c>
    </row>
    <row r="142" spans="1:12" ht="10.5" customHeight="1" x14ac:dyDescent="0.25">
      <c r="A142" s="455" t="s">
        <v>635</v>
      </c>
      <c r="B142" s="214" t="s">
        <v>210</v>
      </c>
      <c r="C142" s="214" t="s">
        <v>636</v>
      </c>
      <c r="D142" s="214" t="s">
        <v>102</v>
      </c>
      <c r="E142" s="217" t="s">
        <v>90</v>
      </c>
      <c r="F142" s="215">
        <v>14</v>
      </c>
      <c r="G142" s="215">
        <v>14</v>
      </c>
      <c r="H142" s="216">
        <v>1</v>
      </c>
      <c r="I142" s="216">
        <v>0.78571000000000002</v>
      </c>
      <c r="J142" s="216">
        <v>7.1429999999999993E-2</v>
      </c>
      <c r="K142" s="216">
        <v>0.21429000000000001</v>
      </c>
      <c r="L142" s="216">
        <v>0.5</v>
      </c>
    </row>
    <row r="143" spans="1:12" ht="10.5" customHeight="1" x14ac:dyDescent="0.25">
      <c r="A143" s="455"/>
      <c r="B143" s="214" t="s">
        <v>211</v>
      </c>
      <c r="C143" s="214" t="s">
        <v>637</v>
      </c>
      <c r="D143" s="214" t="s">
        <v>102</v>
      </c>
      <c r="E143" s="217" t="s">
        <v>20</v>
      </c>
      <c r="F143" s="215">
        <v>45</v>
      </c>
      <c r="G143" s="215">
        <v>45</v>
      </c>
      <c r="H143" s="216">
        <v>1</v>
      </c>
      <c r="I143" s="216">
        <v>0.84443999999999997</v>
      </c>
      <c r="J143" s="216">
        <v>0.28888999999999998</v>
      </c>
      <c r="K143" s="216">
        <v>0.33333000000000002</v>
      </c>
      <c r="L143" s="216">
        <v>0.22222</v>
      </c>
    </row>
    <row r="144" spans="1:12" ht="10.5" customHeight="1" x14ac:dyDescent="0.25">
      <c r="A144" s="455"/>
      <c r="B144" s="214" t="s">
        <v>212</v>
      </c>
      <c r="C144" s="214" t="s">
        <v>638</v>
      </c>
      <c r="D144" s="214" t="s">
        <v>88</v>
      </c>
      <c r="E144" s="217" t="s">
        <v>20</v>
      </c>
      <c r="F144" s="215">
        <v>79</v>
      </c>
      <c r="G144" s="215">
        <v>76</v>
      </c>
      <c r="H144" s="216">
        <v>0.96203000000000005</v>
      </c>
      <c r="I144" s="216">
        <v>0.92105000000000004</v>
      </c>
      <c r="J144" s="216">
        <v>0.30263000000000001</v>
      </c>
      <c r="K144" s="216">
        <v>0.43420999999999998</v>
      </c>
      <c r="L144" s="216">
        <v>0.18421000000000001</v>
      </c>
    </row>
    <row r="145" spans="1:12" ht="10.5" customHeight="1" x14ac:dyDescent="0.25">
      <c r="A145" s="455"/>
      <c r="B145" s="214"/>
      <c r="C145" s="214"/>
      <c r="D145" s="214"/>
      <c r="E145" s="217" t="s">
        <v>90</v>
      </c>
      <c r="F145" s="215">
        <v>3</v>
      </c>
      <c r="G145" s="319" t="s">
        <v>408</v>
      </c>
      <c r="H145" s="319" t="s">
        <v>408</v>
      </c>
      <c r="I145" s="319" t="s">
        <v>408</v>
      </c>
      <c r="J145" s="319" t="s">
        <v>408</v>
      </c>
      <c r="K145" s="319" t="s">
        <v>408</v>
      </c>
      <c r="L145" s="319" t="s">
        <v>408</v>
      </c>
    </row>
    <row r="146" spans="1:12" ht="10.5" customHeight="1" x14ac:dyDescent="0.25">
      <c r="A146" s="455" t="s">
        <v>639</v>
      </c>
      <c r="B146" s="214" t="s">
        <v>213</v>
      </c>
      <c r="C146" s="214" t="s">
        <v>640</v>
      </c>
      <c r="D146" s="214" t="s">
        <v>88</v>
      </c>
      <c r="E146" s="217" t="s">
        <v>20</v>
      </c>
      <c r="F146" s="215">
        <v>38</v>
      </c>
      <c r="G146" s="215">
        <v>38</v>
      </c>
      <c r="H146" s="216">
        <v>1</v>
      </c>
      <c r="I146" s="216">
        <v>0.81579000000000002</v>
      </c>
      <c r="J146" s="216">
        <v>0.13158</v>
      </c>
      <c r="K146" s="216">
        <v>0.5</v>
      </c>
      <c r="L146" s="216">
        <v>0.18421000000000001</v>
      </c>
    </row>
    <row r="147" spans="1:12" ht="10.5" customHeight="1" x14ac:dyDescent="0.25">
      <c r="A147" s="455"/>
      <c r="B147" s="214" t="s">
        <v>214</v>
      </c>
      <c r="C147" s="214" t="s">
        <v>641</v>
      </c>
      <c r="D147" s="214" t="s">
        <v>102</v>
      </c>
      <c r="E147" s="217" t="s">
        <v>20</v>
      </c>
      <c r="F147" s="215">
        <v>24</v>
      </c>
      <c r="G147" s="215">
        <v>24</v>
      </c>
      <c r="H147" s="216">
        <v>1</v>
      </c>
      <c r="I147" s="216">
        <v>0.66666999999999998</v>
      </c>
      <c r="J147" s="216">
        <v>0.16667000000000001</v>
      </c>
      <c r="K147" s="216">
        <v>0.20832999999999999</v>
      </c>
      <c r="L147" s="216">
        <v>0.29166999999999998</v>
      </c>
    </row>
    <row r="148" spans="1:12" ht="10.5" customHeight="1" x14ac:dyDescent="0.25">
      <c r="A148" s="213" t="s">
        <v>215</v>
      </c>
      <c r="B148" s="214" t="s">
        <v>216</v>
      </c>
      <c r="C148" s="214" t="s">
        <v>642</v>
      </c>
      <c r="D148" s="214" t="s">
        <v>102</v>
      </c>
      <c r="E148" s="217" t="s">
        <v>20</v>
      </c>
      <c r="F148" s="215">
        <v>64</v>
      </c>
      <c r="G148" s="215">
        <v>63</v>
      </c>
      <c r="H148" s="216">
        <v>0.98438000000000003</v>
      </c>
      <c r="I148" s="216">
        <v>0.79364999999999997</v>
      </c>
      <c r="J148" s="216">
        <v>0.31746000000000002</v>
      </c>
      <c r="K148" s="216">
        <v>0.23810000000000001</v>
      </c>
      <c r="L148" s="216">
        <v>0.23810000000000001</v>
      </c>
    </row>
    <row r="149" spans="1:12" ht="10.5" customHeight="1" x14ac:dyDescent="0.25">
      <c r="A149" s="213" t="s">
        <v>643</v>
      </c>
      <c r="B149" s="214" t="s">
        <v>217</v>
      </c>
      <c r="C149" s="214" t="s">
        <v>644</v>
      </c>
      <c r="D149" s="214" t="s">
        <v>88</v>
      </c>
      <c r="E149" s="217" t="s">
        <v>20</v>
      </c>
      <c r="F149" s="215">
        <v>10</v>
      </c>
      <c r="G149" s="215">
        <v>10</v>
      </c>
      <c r="H149" s="216">
        <v>1</v>
      </c>
      <c r="I149" s="216">
        <v>0.9</v>
      </c>
      <c r="J149" s="216">
        <v>0.1</v>
      </c>
      <c r="K149" s="216">
        <v>0.6</v>
      </c>
      <c r="L149" s="216">
        <v>0.2</v>
      </c>
    </row>
    <row r="150" spans="1:12" ht="10.5" customHeight="1" x14ac:dyDescent="0.25">
      <c r="A150" s="213" t="s">
        <v>218</v>
      </c>
      <c r="B150" s="214" t="s">
        <v>219</v>
      </c>
      <c r="C150" s="214" t="s">
        <v>645</v>
      </c>
      <c r="D150" s="214" t="s">
        <v>88</v>
      </c>
      <c r="E150" s="217" t="s">
        <v>20</v>
      </c>
      <c r="F150" s="215">
        <v>47</v>
      </c>
      <c r="G150" s="215">
        <v>46</v>
      </c>
      <c r="H150" s="216">
        <v>0.97872000000000003</v>
      </c>
      <c r="I150" s="216">
        <v>0.82608999999999999</v>
      </c>
      <c r="J150" s="216">
        <v>0.32608999999999999</v>
      </c>
      <c r="K150" s="216">
        <v>0.34782999999999997</v>
      </c>
      <c r="L150" s="216">
        <v>0.15217</v>
      </c>
    </row>
    <row r="151" spans="1:12" ht="10.5" customHeight="1" x14ac:dyDescent="0.25">
      <c r="A151" s="213" t="s">
        <v>220</v>
      </c>
      <c r="B151" s="214" t="s">
        <v>221</v>
      </c>
      <c r="C151" s="214" t="s">
        <v>646</v>
      </c>
      <c r="D151" s="214" t="s">
        <v>88</v>
      </c>
      <c r="E151" s="217" t="s">
        <v>20</v>
      </c>
      <c r="F151" s="215">
        <v>46</v>
      </c>
      <c r="G151" s="215">
        <v>45</v>
      </c>
      <c r="H151" s="216">
        <v>0.97826000000000002</v>
      </c>
      <c r="I151" s="216">
        <v>0.91110999999999998</v>
      </c>
      <c r="J151" s="216">
        <v>0.51110999999999995</v>
      </c>
      <c r="K151" s="216">
        <v>0.24443999999999999</v>
      </c>
      <c r="L151" s="216">
        <v>0.15556</v>
      </c>
    </row>
    <row r="152" spans="1:12" ht="10.5" customHeight="1" x14ac:dyDescent="0.25">
      <c r="A152" s="213"/>
      <c r="B152" s="214" t="s">
        <v>222</v>
      </c>
      <c r="C152" s="214" t="s">
        <v>543</v>
      </c>
      <c r="D152" s="214" t="s">
        <v>102</v>
      </c>
      <c r="E152" s="217" t="s">
        <v>20</v>
      </c>
      <c r="F152" s="215">
        <v>31</v>
      </c>
      <c r="G152" s="215">
        <v>30</v>
      </c>
      <c r="H152" s="216">
        <v>0.96774000000000004</v>
      </c>
      <c r="I152" s="216">
        <v>0.83333000000000002</v>
      </c>
      <c r="J152" s="216">
        <v>0.23333000000000001</v>
      </c>
      <c r="K152" s="216">
        <v>0.3</v>
      </c>
      <c r="L152" s="216">
        <v>0.3</v>
      </c>
    </row>
    <row r="153" spans="1:12" ht="10.5" customHeight="1" x14ac:dyDescent="0.25">
      <c r="A153" s="455" t="s">
        <v>647</v>
      </c>
      <c r="B153" s="214" t="s">
        <v>223</v>
      </c>
      <c r="C153" s="214" t="s">
        <v>648</v>
      </c>
      <c r="D153" s="214" t="s">
        <v>88</v>
      </c>
      <c r="E153" s="217" t="s">
        <v>20</v>
      </c>
      <c r="F153" s="215">
        <v>38</v>
      </c>
      <c r="G153" s="215">
        <v>34</v>
      </c>
      <c r="H153" s="216">
        <v>0.89473999999999998</v>
      </c>
      <c r="I153" s="216">
        <v>0.91176000000000001</v>
      </c>
      <c r="J153" s="216">
        <v>0.55881999999999998</v>
      </c>
      <c r="K153" s="216">
        <v>0.20588000000000001</v>
      </c>
      <c r="L153" s="216">
        <v>0.14706</v>
      </c>
    </row>
    <row r="154" spans="1:12" ht="10.5" customHeight="1" x14ac:dyDescent="0.25">
      <c r="A154" s="455"/>
      <c r="B154" s="214"/>
      <c r="C154" s="214"/>
      <c r="D154" s="214"/>
      <c r="E154" s="217" t="s">
        <v>90</v>
      </c>
      <c r="F154" s="215">
        <v>9</v>
      </c>
      <c r="G154" s="215">
        <v>8</v>
      </c>
      <c r="H154" s="216">
        <v>0.88888999999999996</v>
      </c>
      <c r="I154" s="216">
        <v>0.75</v>
      </c>
      <c r="J154" s="216">
        <v>0</v>
      </c>
      <c r="K154" s="216">
        <v>0.25</v>
      </c>
      <c r="L154" s="216">
        <v>0.5</v>
      </c>
    </row>
    <row r="155" spans="1:12" ht="10.5" customHeight="1" x14ac:dyDescent="0.25">
      <c r="A155" s="455" t="s">
        <v>649</v>
      </c>
      <c r="B155" s="214" t="s">
        <v>224</v>
      </c>
      <c r="C155" s="214" t="s">
        <v>650</v>
      </c>
      <c r="D155" s="214" t="s">
        <v>88</v>
      </c>
      <c r="E155" s="217" t="s">
        <v>20</v>
      </c>
      <c r="F155" s="215">
        <v>70</v>
      </c>
      <c r="G155" s="215">
        <v>69</v>
      </c>
      <c r="H155" s="216">
        <v>0.98570999999999998</v>
      </c>
      <c r="I155" s="216">
        <v>0.94203000000000003</v>
      </c>
      <c r="J155" s="216">
        <v>0.53622999999999998</v>
      </c>
      <c r="K155" s="216">
        <v>0.21739</v>
      </c>
      <c r="L155" s="216">
        <v>0.18840999999999999</v>
      </c>
    </row>
    <row r="156" spans="1:12" ht="10.5" customHeight="1" x14ac:dyDescent="0.25">
      <c r="A156" s="455"/>
      <c r="B156" s="214" t="s">
        <v>225</v>
      </c>
      <c r="C156" s="214" t="s">
        <v>590</v>
      </c>
      <c r="D156" s="214" t="s">
        <v>102</v>
      </c>
      <c r="E156" s="217" t="s">
        <v>20</v>
      </c>
      <c r="F156" s="215">
        <v>25</v>
      </c>
      <c r="G156" s="215">
        <v>25</v>
      </c>
      <c r="H156" s="216">
        <v>1</v>
      </c>
      <c r="I156" s="216">
        <v>0.8</v>
      </c>
      <c r="J156" s="216">
        <v>0.32</v>
      </c>
      <c r="K156" s="216">
        <v>0.16</v>
      </c>
      <c r="L156" s="216">
        <v>0.32</v>
      </c>
    </row>
    <row r="157" spans="1:12" ht="10.5" customHeight="1" x14ac:dyDescent="0.25">
      <c r="A157" s="213" t="s">
        <v>651</v>
      </c>
      <c r="B157" s="214" t="s">
        <v>226</v>
      </c>
      <c r="C157" s="214" t="s">
        <v>652</v>
      </c>
      <c r="D157" s="214" t="s">
        <v>88</v>
      </c>
      <c r="E157" s="217" t="s">
        <v>90</v>
      </c>
      <c r="F157" s="215">
        <v>14</v>
      </c>
      <c r="G157" s="215">
        <v>13</v>
      </c>
      <c r="H157" s="216">
        <v>0.92857000000000001</v>
      </c>
      <c r="I157" s="219">
        <v>0.61538000000000004</v>
      </c>
      <c r="J157" s="219">
        <v>0.23077</v>
      </c>
      <c r="K157" s="219">
        <v>7.6920000000000002E-2</v>
      </c>
      <c r="L157" s="219">
        <v>0.30769000000000002</v>
      </c>
    </row>
    <row r="158" spans="1:12" ht="10.5" customHeight="1" x14ac:dyDescent="0.25">
      <c r="A158" s="213"/>
      <c r="B158" s="214" t="s">
        <v>227</v>
      </c>
      <c r="C158" s="214" t="s">
        <v>591</v>
      </c>
      <c r="D158" s="214" t="s">
        <v>88</v>
      </c>
      <c r="E158" s="217" t="s">
        <v>90</v>
      </c>
      <c r="F158" s="215">
        <v>16</v>
      </c>
      <c r="G158" s="215">
        <v>14</v>
      </c>
      <c r="H158" s="216">
        <v>0.875</v>
      </c>
      <c r="I158" s="216">
        <v>0.85714000000000001</v>
      </c>
      <c r="J158" s="216">
        <v>7.1429999999999993E-2</v>
      </c>
      <c r="K158" s="216">
        <v>0.21429000000000001</v>
      </c>
      <c r="L158" s="216">
        <v>0.57142999999999999</v>
      </c>
    </row>
    <row r="159" spans="1:12" ht="10.5" customHeight="1" x14ac:dyDescent="0.25">
      <c r="A159" s="213"/>
      <c r="B159" s="214" t="s">
        <v>228</v>
      </c>
      <c r="C159" s="214" t="s">
        <v>633</v>
      </c>
      <c r="D159" s="214" t="s">
        <v>88</v>
      </c>
      <c r="E159" s="217" t="s">
        <v>20</v>
      </c>
      <c r="F159" s="215">
        <v>103</v>
      </c>
      <c r="G159" s="215">
        <v>99</v>
      </c>
      <c r="H159" s="216">
        <v>0.96116999999999997</v>
      </c>
      <c r="I159" s="216">
        <v>0.81818000000000002</v>
      </c>
      <c r="J159" s="216">
        <v>0.34343000000000001</v>
      </c>
      <c r="K159" s="216">
        <v>0.24242</v>
      </c>
      <c r="L159" s="216">
        <v>0.23232</v>
      </c>
    </row>
    <row r="160" spans="1:12" ht="10.5" customHeight="1" x14ac:dyDescent="0.25">
      <c r="A160" s="213"/>
      <c r="B160" s="214" t="s">
        <v>229</v>
      </c>
      <c r="C160" s="214" t="s">
        <v>653</v>
      </c>
      <c r="D160" s="214" t="s">
        <v>88</v>
      </c>
      <c r="E160" s="217" t="s">
        <v>20</v>
      </c>
      <c r="F160" s="215">
        <v>125</v>
      </c>
      <c r="G160" s="215">
        <v>117</v>
      </c>
      <c r="H160" s="216">
        <v>0.93600000000000005</v>
      </c>
      <c r="I160" s="216">
        <v>0.79486999999999997</v>
      </c>
      <c r="J160" s="216">
        <v>0.32479000000000002</v>
      </c>
      <c r="K160" s="216">
        <v>0.28205000000000002</v>
      </c>
      <c r="L160" s="216">
        <v>0.18803</v>
      </c>
    </row>
    <row r="161" spans="1:12" ht="10.5" customHeight="1" x14ac:dyDescent="0.25">
      <c r="A161" s="213"/>
      <c r="B161" s="214"/>
      <c r="C161" s="214"/>
      <c r="D161" s="214"/>
      <c r="E161" s="217" t="s">
        <v>90</v>
      </c>
      <c r="F161" s="215">
        <v>5</v>
      </c>
      <c r="G161" s="215">
        <v>4</v>
      </c>
      <c r="H161" s="216">
        <v>0.8</v>
      </c>
      <c r="I161" s="216">
        <v>0.5</v>
      </c>
      <c r="J161" s="216">
        <v>0</v>
      </c>
      <c r="K161" s="216">
        <v>0.25</v>
      </c>
      <c r="L161" s="216">
        <v>0.25</v>
      </c>
    </row>
    <row r="162" spans="1:12" ht="10.5" customHeight="1" x14ac:dyDescent="0.25">
      <c r="A162" s="213"/>
      <c r="B162" s="214" t="s">
        <v>230</v>
      </c>
      <c r="C162" s="214" t="s">
        <v>654</v>
      </c>
      <c r="D162" s="214" t="s">
        <v>102</v>
      </c>
      <c r="E162" s="217" t="s">
        <v>90</v>
      </c>
      <c r="F162" s="215">
        <v>20</v>
      </c>
      <c r="G162" s="215">
        <v>13</v>
      </c>
      <c r="H162" s="216">
        <v>0.65</v>
      </c>
      <c r="I162" s="216">
        <v>0.30769000000000002</v>
      </c>
      <c r="J162" s="216">
        <v>0</v>
      </c>
      <c r="K162" s="216">
        <v>7.6920000000000002E-2</v>
      </c>
      <c r="L162" s="216">
        <v>0.23077</v>
      </c>
    </row>
    <row r="163" spans="1:12" ht="10.5" customHeight="1" x14ac:dyDescent="0.25">
      <c r="A163" s="213"/>
      <c r="B163" s="214" t="s">
        <v>231</v>
      </c>
      <c r="C163" s="214" t="s">
        <v>655</v>
      </c>
      <c r="D163" s="214" t="s">
        <v>102</v>
      </c>
      <c r="E163" s="217" t="s">
        <v>20</v>
      </c>
      <c r="F163" s="215">
        <v>80</v>
      </c>
      <c r="G163" s="215">
        <v>80</v>
      </c>
      <c r="H163" s="216">
        <v>1</v>
      </c>
      <c r="I163" s="216">
        <v>0.92500000000000004</v>
      </c>
      <c r="J163" s="216">
        <v>0.375</v>
      </c>
      <c r="K163" s="216">
        <v>0.23749999999999999</v>
      </c>
      <c r="L163" s="216">
        <v>0.3125</v>
      </c>
    </row>
    <row r="164" spans="1:12" ht="10.5" customHeight="1" x14ac:dyDescent="0.25">
      <c r="A164" s="213"/>
      <c r="B164" s="214" t="s">
        <v>232</v>
      </c>
      <c r="C164" s="214" t="s">
        <v>656</v>
      </c>
      <c r="D164" s="214" t="s">
        <v>102</v>
      </c>
      <c r="E164" s="217" t="s">
        <v>20</v>
      </c>
      <c r="F164" s="215">
        <v>82</v>
      </c>
      <c r="G164" s="215">
        <v>77</v>
      </c>
      <c r="H164" s="216">
        <v>0.93901999999999997</v>
      </c>
      <c r="I164" s="216">
        <v>0.70130000000000003</v>
      </c>
      <c r="J164" s="216">
        <v>0.24675</v>
      </c>
      <c r="K164" s="216">
        <v>0.22078</v>
      </c>
      <c r="L164" s="216">
        <v>0.23377000000000001</v>
      </c>
    </row>
    <row r="165" spans="1:12" ht="10.5" customHeight="1" x14ac:dyDescent="0.25">
      <c r="A165" s="213"/>
      <c r="B165" s="214" t="s">
        <v>233</v>
      </c>
      <c r="C165" s="214" t="s">
        <v>657</v>
      </c>
      <c r="D165" s="214" t="s">
        <v>102</v>
      </c>
      <c r="E165" s="217" t="s">
        <v>20</v>
      </c>
      <c r="F165" s="215">
        <v>67</v>
      </c>
      <c r="G165" s="215">
        <v>65</v>
      </c>
      <c r="H165" s="216">
        <v>0.97014999999999996</v>
      </c>
      <c r="I165" s="216">
        <v>0.73846000000000001</v>
      </c>
      <c r="J165" s="216">
        <v>0.30769000000000002</v>
      </c>
      <c r="K165" s="216">
        <v>0.2</v>
      </c>
      <c r="L165" s="216">
        <v>0.23077</v>
      </c>
    </row>
    <row r="166" spans="1:12" ht="10.5" customHeight="1" x14ac:dyDescent="0.25">
      <c r="A166" s="455" t="s">
        <v>658</v>
      </c>
      <c r="B166" s="214" t="s">
        <v>234</v>
      </c>
      <c r="C166" s="214" t="s">
        <v>659</v>
      </c>
      <c r="D166" s="214" t="s">
        <v>102</v>
      </c>
      <c r="E166" s="217" t="s">
        <v>90</v>
      </c>
      <c r="F166" s="215">
        <v>26</v>
      </c>
      <c r="G166" s="215">
        <v>25</v>
      </c>
      <c r="H166" s="216">
        <v>0.96153999999999995</v>
      </c>
      <c r="I166" s="216">
        <v>0.84</v>
      </c>
      <c r="J166" s="216">
        <v>0.28000000000000003</v>
      </c>
      <c r="K166" s="216">
        <v>0.44</v>
      </c>
      <c r="L166" s="216">
        <v>0.12</v>
      </c>
    </row>
    <row r="167" spans="1:12" ht="10.5" customHeight="1" x14ac:dyDescent="0.25">
      <c r="A167" s="455"/>
      <c r="B167" s="214" t="s">
        <v>235</v>
      </c>
      <c r="C167" s="214" t="s">
        <v>660</v>
      </c>
      <c r="D167" s="214" t="s">
        <v>88</v>
      </c>
      <c r="E167" s="217" t="s">
        <v>20</v>
      </c>
      <c r="F167" s="215">
        <v>156</v>
      </c>
      <c r="G167" s="215">
        <v>154</v>
      </c>
      <c r="H167" s="216">
        <v>0.98717999999999995</v>
      </c>
      <c r="I167" s="216">
        <v>0.84416000000000002</v>
      </c>
      <c r="J167" s="216">
        <v>0.37013000000000001</v>
      </c>
      <c r="K167" s="216">
        <v>0.23377000000000001</v>
      </c>
      <c r="L167" s="216">
        <v>0.24026</v>
      </c>
    </row>
    <row r="168" spans="1:12" ht="10.5" customHeight="1" x14ac:dyDescent="0.25">
      <c r="A168" s="455"/>
      <c r="B168" s="214" t="s">
        <v>236</v>
      </c>
      <c r="C168" s="214" t="s">
        <v>659</v>
      </c>
      <c r="D168" s="214" t="s">
        <v>102</v>
      </c>
      <c r="E168" s="217" t="s">
        <v>20</v>
      </c>
      <c r="F168" s="215">
        <v>128</v>
      </c>
      <c r="G168" s="215">
        <v>124</v>
      </c>
      <c r="H168" s="216">
        <v>0.96875</v>
      </c>
      <c r="I168" s="216">
        <v>0.85484000000000004</v>
      </c>
      <c r="J168" s="216">
        <v>0.30645</v>
      </c>
      <c r="K168" s="216">
        <v>0.26612999999999998</v>
      </c>
      <c r="L168" s="216">
        <v>0.28226000000000001</v>
      </c>
    </row>
    <row r="169" spans="1:12" ht="10.5" customHeight="1" x14ac:dyDescent="0.25">
      <c r="A169" s="213" t="s">
        <v>237</v>
      </c>
      <c r="B169" s="214" t="s">
        <v>238</v>
      </c>
      <c r="C169" s="214" t="s">
        <v>661</v>
      </c>
      <c r="D169" s="214" t="s">
        <v>88</v>
      </c>
      <c r="E169" s="217" t="s">
        <v>20</v>
      </c>
      <c r="F169" s="215">
        <v>26</v>
      </c>
      <c r="G169" s="215">
        <v>18</v>
      </c>
      <c r="H169" s="216">
        <v>0.69230999999999998</v>
      </c>
      <c r="I169" s="216">
        <v>0.61111000000000004</v>
      </c>
      <c r="J169" s="216">
        <v>0.11111</v>
      </c>
      <c r="K169" s="216">
        <v>0.27778000000000003</v>
      </c>
      <c r="L169" s="216">
        <v>0.22222</v>
      </c>
    </row>
    <row r="170" spans="1:12" ht="10.5" customHeight="1" x14ac:dyDescent="0.25">
      <c r="A170" s="213" t="s">
        <v>239</v>
      </c>
      <c r="B170" s="214" t="s">
        <v>240</v>
      </c>
      <c r="C170" s="214" t="s">
        <v>662</v>
      </c>
      <c r="D170" s="214" t="s">
        <v>88</v>
      </c>
      <c r="E170" s="217" t="s">
        <v>20</v>
      </c>
      <c r="F170" s="215">
        <v>73</v>
      </c>
      <c r="G170" s="215">
        <v>68</v>
      </c>
      <c r="H170" s="216">
        <v>0.93150999999999995</v>
      </c>
      <c r="I170" s="216">
        <v>0.67647000000000002</v>
      </c>
      <c r="J170" s="216">
        <v>0.23529</v>
      </c>
      <c r="K170" s="216">
        <v>0.14706</v>
      </c>
      <c r="L170" s="216">
        <v>0.29411999999999999</v>
      </c>
    </row>
    <row r="171" spans="1:12" ht="10.5" customHeight="1" x14ac:dyDescent="0.25">
      <c r="A171" s="455" t="s">
        <v>663</v>
      </c>
      <c r="B171" s="214" t="s">
        <v>244</v>
      </c>
      <c r="C171" s="214" t="s">
        <v>664</v>
      </c>
      <c r="D171" s="214" t="s">
        <v>88</v>
      </c>
      <c r="E171" s="217" t="s">
        <v>20</v>
      </c>
      <c r="F171" s="215">
        <v>127</v>
      </c>
      <c r="G171" s="215">
        <v>116</v>
      </c>
      <c r="H171" s="216">
        <v>0.91339000000000004</v>
      </c>
      <c r="I171" s="216">
        <v>0.79310000000000003</v>
      </c>
      <c r="J171" s="216">
        <v>0.29310000000000003</v>
      </c>
      <c r="K171" s="216">
        <v>0.28448000000000001</v>
      </c>
      <c r="L171" s="216">
        <v>0.21551999999999999</v>
      </c>
    </row>
    <row r="172" spans="1:12" ht="10.5" customHeight="1" x14ac:dyDescent="0.25">
      <c r="A172" s="455"/>
      <c r="B172" s="214" t="s">
        <v>245</v>
      </c>
      <c r="C172" s="214" t="s">
        <v>665</v>
      </c>
      <c r="D172" s="214" t="s">
        <v>102</v>
      </c>
      <c r="E172" s="217" t="s">
        <v>20</v>
      </c>
      <c r="F172" s="215">
        <v>73</v>
      </c>
      <c r="G172" s="215">
        <v>73</v>
      </c>
      <c r="H172" s="216">
        <v>1</v>
      </c>
      <c r="I172" s="216">
        <v>0.80822000000000005</v>
      </c>
      <c r="J172" s="216">
        <v>0.16438</v>
      </c>
      <c r="K172" s="216">
        <v>0.28766999999999998</v>
      </c>
      <c r="L172" s="216">
        <v>0.35615999999999998</v>
      </c>
    </row>
    <row r="173" spans="1:12" ht="10.5" customHeight="1" x14ac:dyDescent="0.25">
      <c r="A173" s="455" t="s">
        <v>666</v>
      </c>
      <c r="B173" s="214" t="s">
        <v>246</v>
      </c>
      <c r="C173" s="214" t="s">
        <v>667</v>
      </c>
      <c r="D173" s="214" t="s">
        <v>88</v>
      </c>
      <c r="E173" s="217" t="s">
        <v>20</v>
      </c>
      <c r="F173" s="215">
        <v>98</v>
      </c>
      <c r="G173" s="215">
        <v>97</v>
      </c>
      <c r="H173" s="216">
        <v>0.98980000000000001</v>
      </c>
      <c r="I173" s="216">
        <v>0.95875999999999995</v>
      </c>
      <c r="J173" s="216">
        <v>0.30928</v>
      </c>
      <c r="K173" s="216">
        <v>0.44330000000000003</v>
      </c>
      <c r="L173" s="216">
        <v>0.20619000000000001</v>
      </c>
    </row>
    <row r="174" spans="1:12" ht="10.5" customHeight="1" x14ac:dyDescent="0.25">
      <c r="A174" s="455"/>
      <c r="B174" s="214" t="s">
        <v>247</v>
      </c>
      <c r="C174" s="214" t="s">
        <v>543</v>
      </c>
      <c r="D174" s="214" t="s">
        <v>102</v>
      </c>
      <c r="E174" s="217" t="s">
        <v>20</v>
      </c>
      <c r="F174" s="215">
        <v>23</v>
      </c>
      <c r="G174" s="215">
        <v>23</v>
      </c>
      <c r="H174" s="216">
        <v>1</v>
      </c>
      <c r="I174" s="216">
        <v>0.82608999999999999</v>
      </c>
      <c r="J174" s="216">
        <v>0.13042999999999999</v>
      </c>
      <c r="K174" s="216">
        <v>0.47826000000000002</v>
      </c>
      <c r="L174" s="216">
        <v>0.21739</v>
      </c>
    </row>
    <row r="175" spans="1:12" ht="10.5" customHeight="1" x14ac:dyDescent="0.25">
      <c r="A175" s="213" t="s">
        <v>668</v>
      </c>
      <c r="B175" s="214" t="s">
        <v>248</v>
      </c>
      <c r="C175" s="214" t="s">
        <v>669</v>
      </c>
      <c r="D175" s="214" t="s">
        <v>88</v>
      </c>
      <c r="E175" s="217" t="s">
        <v>20</v>
      </c>
      <c r="F175" s="215">
        <v>67</v>
      </c>
      <c r="G175" s="215">
        <v>51</v>
      </c>
      <c r="H175" s="216">
        <v>0.76119000000000003</v>
      </c>
      <c r="I175" s="216">
        <v>0.70587999999999995</v>
      </c>
      <c r="J175" s="216">
        <v>0.13725000000000001</v>
      </c>
      <c r="K175" s="216">
        <v>0.33333000000000002</v>
      </c>
      <c r="L175" s="216">
        <v>0.23529</v>
      </c>
    </row>
    <row r="176" spans="1:12" ht="10.5" customHeight="1" x14ac:dyDescent="0.25">
      <c r="A176" s="213"/>
      <c r="B176" s="214" t="s">
        <v>249</v>
      </c>
      <c r="C176" s="214" t="s">
        <v>670</v>
      </c>
      <c r="D176" s="214" t="s">
        <v>102</v>
      </c>
      <c r="E176" s="217" t="s">
        <v>20</v>
      </c>
      <c r="F176" s="215">
        <v>15</v>
      </c>
      <c r="G176" s="215">
        <v>10</v>
      </c>
      <c r="H176" s="216">
        <v>0.66666999999999998</v>
      </c>
      <c r="I176" s="216">
        <v>0.5</v>
      </c>
      <c r="J176" s="216">
        <v>0.1</v>
      </c>
      <c r="K176" s="216">
        <v>0.3</v>
      </c>
      <c r="L176" s="216">
        <v>0.1</v>
      </c>
    </row>
    <row r="177" spans="1:12" ht="10.5" customHeight="1" x14ac:dyDescent="0.25">
      <c r="A177" s="213" t="s">
        <v>671</v>
      </c>
      <c r="B177" s="214" t="s">
        <v>250</v>
      </c>
      <c r="C177" s="214" t="s">
        <v>616</v>
      </c>
      <c r="D177" s="214" t="s">
        <v>102</v>
      </c>
      <c r="E177" s="217" t="s">
        <v>20</v>
      </c>
      <c r="F177" s="215">
        <v>64</v>
      </c>
      <c r="G177" s="215">
        <v>64</v>
      </c>
      <c r="H177" s="216">
        <v>1</v>
      </c>
      <c r="I177" s="216">
        <v>0.84375</v>
      </c>
      <c r="J177" s="216">
        <v>0.64063000000000003</v>
      </c>
      <c r="K177" s="216">
        <v>0.1875</v>
      </c>
      <c r="L177" s="216">
        <v>1.5630000000000002E-2</v>
      </c>
    </row>
    <row r="178" spans="1:12" ht="10.5" customHeight="1" x14ac:dyDescent="0.25">
      <c r="A178" s="213" t="s">
        <v>241</v>
      </c>
      <c r="B178" s="214" t="s">
        <v>242</v>
      </c>
      <c r="C178" s="214" t="s">
        <v>672</v>
      </c>
      <c r="D178" s="214" t="s">
        <v>88</v>
      </c>
      <c r="E178" s="217" t="s">
        <v>20</v>
      </c>
      <c r="F178" s="215">
        <v>20</v>
      </c>
      <c r="G178" s="215">
        <v>19</v>
      </c>
      <c r="H178" s="216">
        <v>0.95</v>
      </c>
      <c r="I178" s="216">
        <v>0.63158000000000003</v>
      </c>
      <c r="J178" s="216">
        <v>0.15789</v>
      </c>
      <c r="K178" s="216">
        <v>0.21052999999999999</v>
      </c>
      <c r="L178" s="216">
        <v>0.26316000000000001</v>
      </c>
    </row>
    <row r="179" spans="1:12" ht="10.5" customHeight="1" x14ac:dyDescent="0.25">
      <c r="A179" s="213"/>
      <c r="B179" s="214" t="s">
        <v>243</v>
      </c>
      <c r="C179" s="214" t="s">
        <v>673</v>
      </c>
      <c r="D179" s="214" t="s">
        <v>102</v>
      </c>
      <c r="E179" s="217" t="s">
        <v>20</v>
      </c>
      <c r="F179" s="215">
        <v>32</v>
      </c>
      <c r="G179" s="215">
        <v>32</v>
      </c>
      <c r="H179" s="216">
        <v>1</v>
      </c>
      <c r="I179" s="216">
        <v>0.8125</v>
      </c>
      <c r="J179" s="216">
        <v>9.375E-2</v>
      </c>
      <c r="K179" s="216">
        <v>0.46875</v>
      </c>
      <c r="L179" s="216">
        <v>0.25</v>
      </c>
    </row>
    <row r="180" spans="1:12" ht="10.5" customHeight="1" x14ac:dyDescent="0.25">
      <c r="A180" s="213" t="s">
        <v>251</v>
      </c>
      <c r="B180" s="214" t="s">
        <v>252</v>
      </c>
      <c r="C180" s="214" t="s">
        <v>674</v>
      </c>
      <c r="D180" s="214" t="s">
        <v>88</v>
      </c>
      <c r="E180" s="217" t="s">
        <v>20</v>
      </c>
      <c r="F180" s="215">
        <v>28</v>
      </c>
      <c r="G180" s="215">
        <v>28</v>
      </c>
      <c r="H180" s="216">
        <v>1</v>
      </c>
      <c r="I180" s="216">
        <v>1</v>
      </c>
      <c r="J180" s="216">
        <v>0.42857000000000001</v>
      </c>
      <c r="K180" s="216">
        <v>0.35714000000000001</v>
      </c>
      <c r="L180" s="216">
        <v>0.21429000000000001</v>
      </c>
    </row>
    <row r="181" spans="1:12" s="182" customFormat="1" x14ac:dyDescent="0.25">
      <c r="A181" s="213"/>
      <c r="B181" s="214"/>
      <c r="C181" s="214"/>
      <c r="D181" s="214"/>
      <c r="E181" s="217" t="s">
        <v>90</v>
      </c>
      <c r="F181" s="215">
        <v>4</v>
      </c>
      <c r="G181" s="319" t="s">
        <v>408</v>
      </c>
      <c r="H181" s="319" t="s">
        <v>408</v>
      </c>
      <c r="I181" s="319" t="s">
        <v>408</v>
      </c>
      <c r="J181" s="319" t="s">
        <v>408</v>
      </c>
      <c r="K181" s="319" t="s">
        <v>408</v>
      </c>
      <c r="L181" s="319" t="s">
        <v>408</v>
      </c>
    </row>
    <row r="182" spans="1:12" s="182" customFormat="1" x14ac:dyDescent="0.25">
      <c r="A182" s="213"/>
      <c r="B182" s="214" t="s">
        <v>253</v>
      </c>
      <c r="C182" s="214" t="s">
        <v>675</v>
      </c>
      <c r="D182" s="214" t="s">
        <v>102</v>
      </c>
      <c r="E182" s="217" t="s">
        <v>20</v>
      </c>
      <c r="F182" s="215">
        <v>32</v>
      </c>
      <c r="G182" s="215">
        <v>31</v>
      </c>
      <c r="H182" s="216">
        <v>0.96875</v>
      </c>
      <c r="I182" s="216">
        <v>0.80645</v>
      </c>
      <c r="J182" s="216">
        <v>0.16128999999999999</v>
      </c>
      <c r="K182" s="216">
        <v>0.35483999999999999</v>
      </c>
      <c r="L182" s="216">
        <v>0.29032000000000002</v>
      </c>
    </row>
    <row r="183" spans="1:12" s="182" customFormat="1" x14ac:dyDescent="0.25">
      <c r="A183" s="213" t="s">
        <v>254</v>
      </c>
      <c r="B183" s="214" t="s">
        <v>255</v>
      </c>
      <c r="C183" s="214" t="s">
        <v>591</v>
      </c>
      <c r="D183" s="214" t="s">
        <v>88</v>
      </c>
      <c r="E183" s="217" t="s">
        <v>20</v>
      </c>
      <c r="F183" s="215">
        <v>102</v>
      </c>
      <c r="G183" s="215">
        <v>88</v>
      </c>
      <c r="H183" s="216">
        <v>0.86275000000000002</v>
      </c>
      <c r="I183" s="216">
        <v>0.75</v>
      </c>
      <c r="J183" s="216">
        <v>0.27272999999999997</v>
      </c>
      <c r="K183" s="216">
        <v>0.29544999999999999</v>
      </c>
      <c r="L183" s="216">
        <v>0.18182000000000001</v>
      </c>
    </row>
    <row r="184" spans="1:12" s="182" customFormat="1" x14ac:dyDescent="0.25">
      <c r="A184" s="213"/>
      <c r="B184" s="214" t="s">
        <v>256</v>
      </c>
      <c r="C184" s="214" t="s">
        <v>676</v>
      </c>
      <c r="D184" s="214" t="s">
        <v>102</v>
      </c>
      <c r="E184" s="217" t="s">
        <v>20</v>
      </c>
      <c r="F184" s="215">
        <v>93</v>
      </c>
      <c r="G184" s="215">
        <v>92</v>
      </c>
      <c r="H184" s="216">
        <v>0.98924999999999996</v>
      </c>
      <c r="I184" s="216">
        <v>0.76087000000000005</v>
      </c>
      <c r="J184" s="216">
        <v>0.28260999999999997</v>
      </c>
      <c r="K184" s="216">
        <v>0.21739</v>
      </c>
      <c r="L184" s="216">
        <v>0.26086999999999999</v>
      </c>
    </row>
    <row r="185" spans="1:12" s="182" customFormat="1" x14ac:dyDescent="0.25">
      <c r="A185" s="213"/>
      <c r="B185" s="214" t="s">
        <v>257</v>
      </c>
      <c r="C185" s="214" t="s">
        <v>677</v>
      </c>
      <c r="D185" s="214" t="s">
        <v>88</v>
      </c>
      <c r="E185" s="217" t="s">
        <v>90</v>
      </c>
      <c r="F185" s="215">
        <v>21</v>
      </c>
      <c r="G185" s="215">
        <v>19</v>
      </c>
      <c r="H185" s="216">
        <v>0.90476000000000001</v>
      </c>
      <c r="I185" s="216">
        <v>0.78947000000000001</v>
      </c>
      <c r="J185" s="216">
        <v>5.2630000000000003E-2</v>
      </c>
      <c r="K185" s="216">
        <v>0.31579000000000002</v>
      </c>
      <c r="L185" s="216">
        <v>0.42104999999999998</v>
      </c>
    </row>
    <row r="186" spans="1:12" s="182" customFormat="1" x14ac:dyDescent="0.25">
      <c r="A186" s="203"/>
      <c r="B186" s="220"/>
      <c r="C186" s="220"/>
      <c r="D186" s="223"/>
      <c r="E186" s="224" t="s">
        <v>20</v>
      </c>
      <c r="F186" s="221">
        <v>2495</v>
      </c>
      <c r="G186" s="221">
        <v>2373</v>
      </c>
      <c r="H186" s="222">
        <v>0.95109999999999995</v>
      </c>
      <c r="I186" s="222">
        <v>0.81499999999999995</v>
      </c>
      <c r="J186" s="222">
        <v>0.30930999999999997</v>
      </c>
      <c r="K186" s="222">
        <v>0.27476</v>
      </c>
      <c r="L186" s="222">
        <v>0.23093</v>
      </c>
    </row>
    <row r="187" spans="1:12" x14ac:dyDescent="0.25">
      <c r="A187" s="203" t="s">
        <v>41</v>
      </c>
      <c r="B187" s="220"/>
      <c r="C187" s="220"/>
      <c r="D187" s="223"/>
      <c r="E187" s="224" t="s">
        <v>90</v>
      </c>
      <c r="F187" s="221">
        <v>153</v>
      </c>
      <c r="G187" s="221">
        <v>133</v>
      </c>
      <c r="H187" s="222">
        <v>0.86928000000000005</v>
      </c>
      <c r="I187" s="222">
        <v>0.72931999999999997</v>
      </c>
      <c r="J187" s="222">
        <v>0.12781999999999999</v>
      </c>
      <c r="K187" s="222">
        <v>0.23308000000000001</v>
      </c>
      <c r="L187" s="222">
        <v>0.36842000000000003</v>
      </c>
    </row>
    <row r="188" spans="1:12" x14ac:dyDescent="0.25">
      <c r="A188" s="203"/>
      <c r="B188" s="209"/>
      <c r="C188" s="209"/>
      <c r="D188" s="209"/>
      <c r="E188" s="218"/>
      <c r="F188" s="210">
        <v>2648</v>
      </c>
      <c r="G188" s="210">
        <v>2506</v>
      </c>
      <c r="H188" s="211">
        <v>0.94637000000000004</v>
      </c>
      <c r="I188" s="211">
        <v>0.81045</v>
      </c>
      <c r="J188" s="211">
        <v>0.29968</v>
      </c>
      <c r="K188" s="211">
        <v>0.27255000000000001</v>
      </c>
      <c r="L188" s="211">
        <v>0.23823</v>
      </c>
    </row>
    <row r="189" spans="1:12" ht="15" customHeight="1" x14ac:dyDescent="0.25">
      <c r="A189" s="321"/>
      <c r="B189" s="178"/>
      <c r="C189" s="178"/>
      <c r="D189" s="178"/>
      <c r="E189" s="179"/>
      <c r="F189" s="180"/>
      <c r="G189" s="180"/>
      <c r="H189" s="181"/>
      <c r="I189" s="181"/>
      <c r="J189" s="181"/>
      <c r="K189" s="181"/>
      <c r="L189" s="181"/>
    </row>
    <row r="190" spans="1:12" x14ac:dyDescent="0.25">
      <c r="A190" s="321"/>
      <c r="B190" s="178"/>
      <c r="C190" s="178"/>
      <c r="D190" s="178"/>
      <c r="E190" s="179"/>
      <c r="F190" s="180"/>
      <c r="G190" s="180"/>
      <c r="H190" s="181"/>
      <c r="I190" s="181"/>
      <c r="J190" s="181"/>
      <c r="K190" s="181"/>
      <c r="L190" s="181"/>
    </row>
    <row r="191" spans="1:12" ht="10.5" customHeight="1" x14ac:dyDescent="0.25">
      <c r="A191" s="321"/>
      <c r="B191" s="178"/>
      <c r="C191" s="178"/>
      <c r="D191" s="178"/>
      <c r="E191" s="179"/>
      <c r="F191" s="180"/>
      <c r="G191" s="180"/>
      <c r="H191" s="181"/>
      <c r="I191" s="181"/>
      <c r="J191" s="181"/>
      <c r="K191" s="181"/>
      <c r="L191" s="181"/>
    </row>
    <row r="192" spans="1:12" ht="10.5" customHeight="1" x14ac:dyDescent="0.25">
      <c r="A192" s="321"/>
      <c r="B192" s="178"/>
      <c r="C192" s="178"/>
      <c r="D192" s="178"/>
      <c r="E192" s="179"/>
      <c r="F192" s="180"/>
      <c r="G192" s="180"/>
      <c r="H192" s="181"/>
      <c r="I192" s="181"/>
      <c r="J192" s="181"/>
      <c r="K192" s="181"/>
      <c r="L192" s="181"/>
    </row>
    <row r="193" spans="1:12" ht="10.5" customHeight="1" x14ac:dyDescent="0.25">
      <c r="A193" s="321"/>
      <c r="B193" s="178"/>
      <c r="C193" s="178"/>
      <c r="D193" s="178"/>
      <c r="E193" s="179"/>
      <c r="F193" s="180"/>
      <c r="G193" s="180"/>
      <c r="H193" s="181"/>
      <c r="I193" s="181"/>
      <c r="J193" s="181"/>
      <c r="K193" s="181"/>
      <c r="L193" s="181"/>
    </row>
    <row r="194" spans="1:12" ht="10.5" customHeight="1" x14ac:dyDescent="0.25">
      <c r="A194" s="321"/>
      <c r="B194" s="178"/>
      <c r="C194" s="178"/>
      <c r="D194" s="178"/>
      <c r="E194" s="179"/>
      <c r="F194" s="180"/>
      <c r="G194" s="180"/>
      <c r="H194" s="181"/>
      <c r="I194" s="181"/>
      <c r="J194" s="181"/>
      <c r="K194" s="181"/>
      <c r="L194" s="181"/>
    </row>
    <row r="195" spans="1:12" ht="21" x14ac:dyDescent="0.25">
      <c r="A195" s="322" t="s">
        <v>376</v>
      </c>
    </row>
    <row r="196" spans="1:12" x14ac:dyDescent="0.25">
      <c r="A196" s="323" t="s">
        <v>851</v>
      </c>
    </row>
    <row r="197" spans="1:12" ht="10.5" customHeight="1" x14ac:dyDescent="0.25">
      <c r="A197" s="205"/>
      <c r="B197" s="206"/>
      <c r="C197" s="206"/>
      <c r="D197" s="206"/>
      <c r="E197" s="212"/>
      <c r="F197" s="207"/>
      <c r="G197" s="207"/>
      <c r="H197" s="207"/>
      <c r="I197" s="452" t="s">
        <v>49</v>
      </c>
      <c r="J197" s="452"/>
      <c r="K197" s="452"/>
      <c r="L197" s="452"/>
    </row>
    <row r="198" spans="1:12" ht="10.5" customHeight="1" x14ac:dyDescent="0.25">
      <c r="A198" s="324" t="s">
        <v>79</v>
      </c>
      <c r="B198" s="208" t="s">
        <v>80</v>
      </c>
      <c r="C198" s="208" t="s">
        <v>81</v>
      </c>
      <c r="D198" s="208"/>
      <c r="E198" s="314" t="s">
        <v>0</v>
      </c>
      <c r="F198" s="314" t="s">
        <v>82</v>
      </c>
      <c r="G198" s="314" t="s">
        <v>3</v>
      </c>
      <c r="H198" s="314" t="s">
        <v>4</v>
      </c>
      <c r="I198" s="314" t="s">
        <v>21</v>
      </c>
      <c r="J198" s="314" t="s">
        <v>83</v>
      </c>
      <c r="K198" s="314" t="s">
        <v>84</v>
      </c>
      <c r="L198" s="314" t="s">
        <v>85</v>
      </c>
    </row>
    <row r="199" spans="1:12" ht="10.5" customHeight="1" x14ac:dyDescent="0.25">
      <c r="A199" s="213" t="s">
        <v>258</v>
      </c>
      <c r="B199" s="214" t="s">
        <v>259</v>
      </c>
      <c r="C199" s="214" t="s">
        <v>678</v>
      </c>
      <c r="D199" s="214" t="s">
        <v>88</v>
      </c>
      <c r="E199" s="217" t="s">
        <v>20</v>
      </c>
      <c r="F199" s="215">
        <v>106</v>
      </c>
      <c r="G199" s="215">
        <v>98</v>
      </c>
      <c r="H199" s="216">
        <v>0.92452999999999996</v>
      </c>
      <c r="I199" s="216">
        <v>0.82652999999999999</v>
      </c>
      <c r="J199" s="216">
        <v>0.29592000000000002</v>
      </c>
      <c r="K199" s="216">
        <v>0.30612</v>
      </c>
      <c r="L199" s="216">
        <v>0.22449</v>
      </c>
    </row>
    <row r="200" spans="1:12" ht="10.5" customHeight="1" x14ac:dyDescent="0.25">
      <c r="A200" s="213"/>
      <c r="B200" s="214" t="s">
        <v>260</v>
      </c>
      <c r="C200" s="214" t="s">
        <v>679</v>
      </c>
      <c r="D200" s="214" t="s">
        <v>102</v>
      </c>
      <c r="E200" s="217" t="s">
        <v>20</v>
      </c>
      <c r="F200" s="215">
        <v>18</v>
      </c>
      <c r="G200" s="215">
        <v>18</v>
      </c>
      <c r="H200" s="216">
        <v>1</v>
      </c>
      <c r="I200" s="216">
        <v>0.72221999999999997</v>
      </c>
      <c r="J200" s="216">
        <v>0.27778000000000003</v>
      </c>
      <c r="K200" s="216">
        <v>0.22222</v>
      </c>
      <c r="L200" s="216">
        <v>0.22222</v>
      </c>
    </row>
    <row r="201" spans="1:12" ht="10.5" customHeight="1" x14ac:dyDescent="0.25">
      <c r="A201" s="213" t="s">
        <v>261</v>
      </c>
      <c r="B201" s="214" t="s">
        <v>262</v>
      </c>
      <c r="C201" s="214" t="s">
        <v>620</v>
      </c>
      <c r="D201" s="214" t="s">
        <v>88</v>
      </c>
      <c r="E201" s="217" t="s">
        <v>90</v>
      </c>
      <c r="F201" s="215">
        <v>17</v>
      </c>
      <c r="G201" s="215">
        <v>14</v>
      </c>
      <c r="H201" s="216">
        <v>0.82352999999999998</v>
      </c>
      <c r="I201" s="216">
        <v>0.28571000000000002</v>
      </c>
      <c r="J201" s="216">
        <v>0</v>
      </c>
      <c r="K201" s="216">
        <v>0.14285999999999999</v>
      </c>
      <c r="L201" s="216">
        <v>0.14285999999999999</v>
      </c>
    </row>
    <row r="202" spans="1:12" ht="10.5" customHeight="1" x14ac:dyDescent="0.25">
      <c r="A202" s="213"/>
      <c r="B202" s="214" t="s">
        <v>263</v>
      </c>
      <c r="C202" s="214" t="s">
        <v>543</v>
      </c>
      <c r="D202" s="214" t="s">
        <v>102</v>
      </c>
      <c r="E202" s="217" t="s">
        <v>20</v>
      </c>
      <c r="F202" s="215">
        <v>20</v>
      </c>
      <c r="G202" s="215">
        <v>18</v>
      </c>
      <c r="H202" s="216">
        <v>0.9</v>
      </c>
      <c r="I202" s="216">
        <v>0.66666999999999998</v>
      </c>
      <c r="J202" s="216">
        <v>0.27778000000000003</v>
      </c>
      <c r="K202" s="216">
        <v>0.16667000000000001</v>
      </c>
      <c r="L202" s="216">
        <v>0.22222</v>
      </c>
    </row>
    <row r="203" spans="1:12" ht="10.5" customHeight="1" x14ac:dyDescent="0.25">
      <c r="A203" s="213"/>
      <c r="B203" s="214"/>
      <c r="C203" s="214"/>
      <c r="D203" s="214"/>
      <c r="E203" s="217" t="s">
        <v>90</v>
      </c>
      <c r="F203" s="215">
        <v>4</v>
      </c>
      <c r="G203" s="319" t="s">
        <v>408</v>
      </c>
      <c r="H203" s="319" t="s">
        <v>408</v>
      </c>
      <c r="I203" s="319" t="s">
        <v>408</v>
      </c>
      <c r="J203" s="319" t="s">
        <v>408</v>
      </c>
      <c r="K203" s="319" t="s">
        <v>408</v>
      </c>
      <c r="L203" s="319" t="s">
        <v>408</v>
      </c>
    </row>
    <row r="204" spans="1:12" ht="10.5" customHeight="1" x14ac:dyDescent="0.25">
      <c r="A204" s="213"/>
      <c r="B204" s="214" t="s">
        <v>264</v>
      </c>
      <c r="C204" s="214" t="s">
        <v>667</v>
      </c>
      <c r="D204" s="214" t="s">
        <v>88</v>
      </c>
      <c r="E204" s="217" t="s">
        <v>20</v>
      </c>
      <c r="F204" s="215">
        <v>109</v>
      </c>
      <c r="G204" s="215">
        <v>100</v>
      </c>
      <c r="H204" s="216">
        <v>0.91742999999999997</v>
      </c>
      <c r="I204" s="216">
        <v>0.71</v>
      </c>
      <c r="J204" s="216">
        <v>0.3</v>
      </c>
      <c r="K204" s="216">
        <v>0.25</v>
      </c>
      <c r="L204" s="216">
        <v>0.16</v>
      </c>
    </row>
    <row r="205" spans="1:12" ht="10.5" customHeight="1" x14ac:dyDescent="0.25">
      <c r="A205" s="213"/>
      <c r="B205" s="214"/>
      <c r="C205" s="214"/>
      <c r="D205" s="214"/>
      <c r="E205" s="217" t="s">
        <v>90</v>
      </c>
      <c r="F205" s="215">
        <v>6</v>
      </c>
      <c r="G205" s="215">
        <v>5</v>
      </c>
      <c r="H205" s="216">
        <v>0.83333000000000002</v>
      </c>
      <c r="I205" s="216">
        <v>0.2</v>
      </c>
      <c r="J205" s="216">
        <v>0</v>
      </c>
      <c r="K205" s="216">
        <v>0</v>
      </c>
      <c r="L205" s="216">
        <v>0.2</v>
      </c>
    </row>
    <row r="206" spans="1:12" ht="10.5" customHeight="1" x14ac:dyDescent="0.25">
      <c r="A206" s="213" t="s">
        <v>265</v>
      </c>
      <c r="B206" s="214" t="s">
        <v>266</v>
      </c>
      <c r="C206" s="214" t="s">
        <v>680</v>
      </c>
      <c r="D206" s="214" t="s">
        <v>88</v>
      </c>
      <c r="E206" s="217" t="s">
        <v>20</v>
      </c>
      <c r="F206" s="215">
        <v>27</v>
      </c>
      <c r="G206" s="215">
        <v>26</v>
      </c>
      <c r="H206" s="216">
        <v>0.96296000000000004</v>
      </c>
      <c r="I206" s="216">
        <v>0.80769000000000002</v>
      </c>
      <c r="J206" s="216">
        <v>0.19231000000000001</v>
      </c>
      <c r="K206" s="216">
        <v>0.30769000000000002</v>
      </c>
      <c r="L206" s="216">
        <v>0.30769000000000002</v>
      </c>
    </row>
    <row r="207" spans="1:12" ht="10.5" customHeight="1" x14ac:dyDescent="0.25">
      <c r="A207" s="213" t="s">
        <v>267</v>
      </c>
      <c r="B207" s="214" t="s">
        <v>268</v>
      </c>
      <c r="C207" s="214" t="s">
        <v>543</v>
      </c>
      <c r="D207" s="214" t="s">
        <v>102</v>
      </c>
      <c r="E207" s="217" t="s">
        <v>20</v>
      </c>
      <c r="F207" s="215">
        <v>48</v>
      </c>
      <c r="G207" s="215">
        <v>46</v>
      </c>
      <c r="H207" s="216">
        <v>0.95833000000000002</v>
      </c>
      <c r="I207" s="216">
        <v>0.69564999999999999</v>
      </c>
      <c r="J207" s="216">
        <v>0.28260999999999997</v>
      </c>
      <c r="K207" s="216">
        <v>0.19564999999999999</v>
      </c>
      <c r="L207" s="216">
        <v>0.21739</v>
      </c>
    </row>
    <row r="208" spans="1:12" ht="10.5" customHeight="1" x14ac:dyDescent="0.25">
      <c r="A208" s="213"/>
      <c r="B208" s="214" t="s">
        <v>269</v>
      </c>
      <c r="C208" s="214" t="s">
        <v>681</v>
      </c>
      <c r="D208" s="214" t="s">
        <v>88</v>
      </c>
      <c r="E208" s="217" t="s">
        <v>20</v>
      </c>
      <c r="F208" s="215">
        <v>144</v>
      </c>
      <c r="G208" s="215">
        <v>138</v>
      </c>
      <c r="H208" s="216">
        <v>0.95833000000000002</v>
      </c>
      <c r="I208" s="216">
        <v>0.89854999999999996</v>
      </c>
      <c r="J208" s="216">
        <v>0.45651999999999998</v>
      </c>
      <c r="K208" s="216">
        <v>0.28260999999999997</v>
      </c>
      <c r="L208" s="216">
        <v>0.15942000000000001</v>
      </c>
    </row>
    <row r="209" spans="1:12" ht="10.5" customHeight="1" x14ac:dyDescent="0.25">
      <c r="A209" s="213"/>
      <c r="B209" s="214"/>
      <c r="C209" s="214"/>
      <c r="D209" s="214"/>
      <c r="E209" s="217" t="s">
        <v>90</v>
      </c>
      <c r="F209" s="215">
        <v>9</v>
      </c>
      <c r="G209" s="215">
        <v>7</v>
      </c>
      <c r="H209" s="216">
        <v>0.77778000000000003</v>
      </c>
      <c r="I209" s="216">
        <v>0.14285999999999999</v>
      </c>
      <c r="J209" s="216">
        <v>0</v>
      </c>
      <c r="K209" s="216">
        <v>0</v>
      </c>
      <c r="L209" s="216">
        <v>0.14285999999999999</v>
      </c>
    </row>
    <row r="210" spans="1:12" ht="10.5" customHeight="1" x14ac:dyDescent="0.25">
      <c r="A210" s="213" t="s">
        <v>270</v>
      </c>
      <c r="B210" s="214" t="s">
        <v>271</v>
      </c>
      <c r="C210" s="214" t="s">
        <v>682</v>
      </c>
      <c r="D210" s="214" t="s">
        <v>88</v>
      </c>
      <c r="E210" s="217" t="s">
        <v>20</v>
      </c>
      <c r="F210" s="215">
        <v>73</v>
      </c>
      <c r="G210" s="215">
        <v>71</v>
      </c>
      <c r="H210" s="216">
        <v>0.97260000000000002</v>
      </c>
      <c r="I210" s="216">
        <v>0.81689999999999996</v>
      </c>
      <c r="J210" s="216">
        <v>0.38028000000000001</v>
      </c>
      <c r="K210" s="216">
        <v>0.22534999999999999</v>
      </c>
      <c r="L210" s="216">
        <v>0.21127000000000001</v>
      </c>
    </row>
    <row r="211" spans="1:12" ht="18" x14ac:dyDescent="0.25">
      <c r="A211" s="213" t="s">
        <v>683</v>
      </c>
      <c r="B211" s="214" t="s">
        <v>272</v>
      </c>
      <c r="C211" s="214" t="s">
        <v>684</v>
      </c>
      <c r="D211" s="214" t="s">
        <v>88</v>
      </c>
      <c r="E211" s="217" t="s">
        <v>20</v>
      </c>
      <c r="F211" s="215">
        <v>37</v>
      </c>
      <c r="G211" s="215">
        <v>37</v>
      </c>
      <c r="H211" s="216">
        <v>1</v>
      </c>
      <c r="I211" s="216">
        <v>0.89188999999999996</v>
      </c>
      <c r="J211" s="216">
        <v>0.45945999999999998</v>
      </c>
      <c r="K211" s="216">
        <v>0.24324000000000001</v>
      </c>
      <c r="L211" s="216">
        <v>0.18919</v>
      </c>
    </row>
    <row r="212" spans="1:12" ht="10.5" customHeight="1" x14ac:dyDescent="0.25">
      <c r="A212" s="213" t="s">
        <v>273</v>
      </c>
      <c r="B212" s="214" t="s">
        <v>274</v>
      </c>
      <c r="C212" s="214" t="s">
        <v>685</v>
      </c>
      <c r="D212" s="214" t="s">
        <v>88</v>
      </c>
      <c r="E212" s="217" t="s">
        <v>20</v>
      </c>
      <c r="F212" s="215">
        <v>159</v>
      </c>
      <c r="G212" s="215">
        <v>153</v>
      </c>
      <c r="H212" s="216">
        <v>0.96226</v>
      </c>
      <c r="I212" s="216">
        <v>0.81698999999999999</v>
      </c>
      <c r="J212" s="216">
        <v>0.39868999999999999</v>
      </c>
      <c r="K212" s="216">
        <v>0.26796999999999999</v>
      </c>
      <c r="L212" s="216">
        <v>0.15032999999999999</v>
      </c>
    </row>
    <row r="213" spans="1:12" ht="10.5" customHeight="1" x14ac:dyDescent="0.25">
      <c r="A213" s="213"/>
      <c r="B213" s="214" t="s">
        <v>275</v>
      </c>
      <c r="C213" s="214" t="s">
        <v>641</v>
      </c>
      <c r="D213" s="214" t="s">
        <v>102</v>
      </c>
      <c r="E213" s="217" t="s">
        <v>20</v>
      </c>
      <c r="F213" s="215">
        <v>47</v>
      </c>
      <c r="G213" s="215">
        <v>45</v>
      </c>
      <c r="H213" s="216">
        <v>0.95745000000000002</v>
      </c>
      <c r="I213" s="216">
        <v>0.77778000000000003</v>
      </c>
      <c r="J213" s="216">
        <v>0.24443999999999999</v>
      </c>
      <c r="K213" s="216">
        <v>0.24443999999999999</v>
      </c>
      <c r="L213" s="216">
        <v>0.28888999999999998</v>
      </c>
    </row>
    <row r="214" spans="1:12" ht="10.5" customHeight="1" x14ac:dyDescent="0.25">
      <c r="A214" s="213" t="s">
        <v>686</v>
      </c>
      <c r="B214" s="214" t="s">
        <v>276</v>
      </c>
      <c r="C214" s="214" t="s">
        <v>687</v>
      </c>
      <c r="D214" s="214" t="s">
        <v>88</v>
      </c>
      <c r="E214" s="217" t="s">
        <v>20</v>
      </c>
      <c r="F214" s="215">
        <v>19</v>
      </c>
      <c r="G214" s="215">
        <v>19</v>
      </c>
      <c r="H214" s="216">
        <v>1</v>
      </c>
      <c r="I214" s="216">
        <v>0.84211000000000003</v>
      </c>
      <c r="J214" s="216">
        <v>0.36842000000000003</v>
      </c>
      <c r="K214" s="216">
        <v>0.15789</v>
      </c>
      <c r="L214" s="216">
        <v>0.31579000000000002</v>
      </c>
    </row>
    <row r="215" spans="1:12" ht="10.5" customHeight="1" x14ac:dyDescent="0.25">
      <c r="A215" s="455" t="s">
        <v>688</v>
      </c>
      <c r="B215" s="214" t="s">
        <v>277</v>
      </c>
      <c r="C215" s="214" t="s">
        <v>576</v>
      </c>
      <c r="D215" s="214" t="s">
        <v>88</v>
      </c>
      <c r="E215" s="217" t="s">
        <v>90</v>
      </c>
      <c r="F215" s="215">
        <v>22</v>
      </c>
      <c r="G215" s="215">
        <v>22</v>
      </c>
      <c r="H215" s="216">
        <v>1</v>
      </c>
      <c r="I215" s="216">
        <v>0.86363999999999996</v>
      </c>
      <c r="J215" s="216">
        <v>0.18182000000000001</v>
      </c>
      <c r="K215" s="216">
        <v>0.31818000000000002</v>
      </c>
      <c r="L215" s="216">
        <v>0.36364000000000002</v>
      </c>
    </row>
    <row r="216" spans="1:12" ht="10.5" customHeight="1" x14ac:dyDescent="0.25">
      <c r="A216" s="455"/>
      <c r="B216" s="214" t="s">
        <v>278</v>
      </c>
      <c r="C216" s="214" t="s">
        <v>567</v>
      </c>
      <c r="D216" s="214" t="s">
        <v>88</v>
      </c>
      <c r="E216" s="217" t="s">
        <v>20</v>
      </c>
      <c r="F216" s="215">
        <v>33</v>
      </c>
      <c r="G216" s="215">
        <v>30</v>
      </c>
      <c r="H216" s="216">
        <v>0.90908999999999995</v>
      </c>
      <c r="I216" s="216">
        <v>0.76666999999999996</v>
      </c>
      <c r="J216" s="216">
        <v>0.3</v>
      </c>
      <c r="K216" s="216">
        <v>0.13333</v>
      </c>
      <c r="L216" s="216">
        <v>0.33333000000000002</v>
      </c>
    </row>
    <row r="217" spans="1:12" ht="10.5" customHeight="1" x14ac:dyDescent="0.25">
      <c r="A217" s="213" t="s">
        <v>279</v>
      </c>
      <c r="B217" s="214" t="s">
        <v>280</v>
      </c>
      <c r="C217" s="214" t="s">
        <v>644</v>
      </c>
      <c r="D217" s="214" t="s">
        <v>88</v>
      </c>
      <c r="E217" s="217" t="s">
        <v>20</v>
      </c>
      <c r="F217" s="215">
        <v>142</v>
      </c>
      <c r="G217" s="215">
        <v>138</v>
      </c>
      <c r="H217" s="216">
        <v>0.97182999999999997</v>
      </c>
      <c r="I217" s="216">
        <v>0.89854999999999996</v>
      </c>
      <c r="J217" s="216">
        <v>0.41304000000000002</v>
      </c>
      <c r="K217" s="216">
        <v>0.31158999999999998</v>
      </c>
      <c r="L217" s="216">
        <v>0.17391000000000001</v>
      </c>
    </row>
    <row r="218" spans="1:12" ht="10.5" customHeight="1" x14ac:dyDescent="0.25">
      <c r="A218" s="213" t="s">
        <v>689</v>
      </c>
      <c r="B218" s="214" t="s">
        <v>281</v>
      </c>
      <c r="C218" s="214" t="s">
        <v>690</v>
      </c>
      <c r="D218" s="214" t="s">
        <v>88</v>
      </c>
      <c r="E218" s="217" t="s">
        <v>20</v>
      </c>
      <c r="F218" s="215">
        <v>166</v>
      </c>
      <c r="G218" s="215">
        <v>159</v>
      </c>
      <c r="H218" s="216">
        <v>0.95782999999999996</v>
      </c>
      <c r="I218" s="216">
        <v>0.91195000000000004</v>
      </c>
      <c r="J218" s="216">
        <v>0.58491000000000004</v>
      </c>
      <c r="K218" s="216">
        <v>0.16980999999999999</v>
      </c>
      <c r="L218" s="216">
        <v>0.15723000000000001</v>
      </c>
    </row>
    <row r="219" spans="1:12" ht="10.5" customHeight="1" x14ac:dyDescent="0.25">
      <c r="A219" s="213"/>
      <c r="B219" s="214" t="s">
        <v>282</v>
      </c>
      <c r="C219" s="214" t="s">
        <v>691</v>
      </c>
      <c r="D219" s="214" t="s">
        <v>102</v>
      </c>
      <c r="E219" s="217" t="s">
        <v>20</v>
      </c>
      <c r="F219" s="215">
        <v>108</v>
      </c>
      <c r="G219" s="215">
        <v>101</v>
      </c>
      <c r="H219" s="216">
        <v>0.93518999999999997</v>
      </c>
      <c r="I219" s="216">
        <v>0.83167999999999997</v>
      </c>
      <c r="J219" s="216">
        <v>0.23762</v>
      </c>
      <c r="K219" s="216">
        <v>0.28713</v>
      </c>
      <c r="L219" s="216">
        <v>0.30692999999999998</v>
      </c>
    </row>
    <row r="220" spans="1:12" ht="10.5" customHeight="1" x14ac:dyDescent="0.25">
      <c r="A220" s="213" t="s">
        <v>283</v>
      </c>
      <c r="B220" s="214" t="s">
        <v>284</v>
      </c>
      <c r="C220" s="214" t="s">
        <v>692</v>
      </c>
      <c r="D220" s="214" t="s">
        <v>88</v>
      </c>
      <c r="E220" s="217" t="s">
        <v>20</v>
      </c>
      <c r="F220" s="215">
        <v>87</v>
      </c>
      <c r="G220" s="215">
        <v>86</v>
      </c>
      <c r="H220" s="216">
        <v>0.98851</v>
      </c>
      <c r="I220" s="216">
        <v>0.87209000000000003</v>
      </c>
      <c r="J220" s="216">
        <v>0.48837000000000003</v>
      </c>
      <c r="K220" s="216">
        <v>0.17441999999999999</v>
      </c>
      <c r="L220" s="216">
        <v>0.20930000000000001</v>
      </c>
    </row>
    <row r="221" spans="1:12" ht="10.5" customHeight="1" x14ac:dyDescent="0.25">
      <c r="A221" s="213" t="s">
        <v>693</v>
      </c>
      <c r="B221" s="214" t="s">
        <v>285</v>
      </c>
      <c r="C221" s="214" t="s">
        <v>694</v>
      </c>
      <c r="D221" s="214" t="s">
        <v>88</v>
      </c>
      <c r="E221" s="217" t="s">
        <v>20</v>
      </c>
      <c r="F221" s="215">
        <v>133</v>
      </c>
      <c r="G221" s="215">
        <v>130</v>
      </c>
      <c r="H221" s="216">
        <v>0.97743999999999998</v>
      </c>
      <c r="I221" s="216">
        <v>0.9</v>
      </c>
      <c r="J221" s="216">
        <v>0.46922999999999998</v>
      </c>
      <c r="K221" s="216">
        <v>0.20769000000000001</v>
      </c>
      <c r="L221" s="216">
        <v>0.22308</v>
      </c>
    </row>
    <row r="222" spans="1:12" ht="10.5" customHeight="1" x14ac:dyDescent="0.25">
      <c r="A222" s="455" t="s">
        <v>695</v>
      </c>
      <c r="B222" s="214" t="s">
        <v>405</v>
      </c>
      <c r="C222" s="214" t="s">
        <v>633</v>
      </c>
      <c r="D222" s="214" t="s">
        <v>88</v>
      </c>
      <c r="E222" s="217" t="s">
        <v>90</v>
      </c>
      <c r="F222" s="215">
        <v>24</v>
      </c>
      <c r="G222" s="215">
        <v>24</v>
      </c>
      <c r="H222" s="216">
        <v>1</v>
      </c>
      <c r="I222" s="216">
        <v>0.75</v>
      </c>
      <c r="J222" s="216">
        <v>0.125</v>
      </c>
      <c r="K222" s="216">
        <v>0.29166999999999998</v>
      </c>
      <c r="L222" s="216">
        <v>0.33333000000000002</v>
      </c>
    </row>
    <row r="223" spans="1:12" ht="10.5" customHeight="1" x14ac:dyDescent="0.25">
      <c r="A223" s="455"/>
      <c r="B223" s="214" t="s">
        <v>286</v>
      </c>
      <c r="C223" s="214" t="s">
        <v>696</v>
      </c>
      <c r="D223" s="214" t="s">
        <v>88</v>
      </c>
      <c r="E223" s="217" t="s">
        <v>90</v>
      </c>
      <c r="F223" s="215">
        <v>20</v>
      </c>
      <c r="G223" s="215">
        <v>18</v>
      </c>
      <c r="H223" s="216">
        <v>0.9</v>
      </c>
      <c r="I223" s="216">
        <v>0.66666999999999998</v>
      </c>
      <c r="J223" s="216">
        <v>0.16667000000000001</v>
      </c>
      <c r="K223" s="216">
        <v>0.22222</v>
      </c>
      <c r="L223" s="216">
        <v>0.27778000000000003</v>
      </c>
    </row>
    <row r="224" spans="1:12" ht="10.5" customHeight="1" x14ac:dyDescent="0.25">
      <c r="A224" s="455"/>
      <c r="B224" s="214" t="s">
        <v>287</v>
      </c>
      <c r="C224" s="214" t="s">
        <v>545</v>
      </c>
      <c r="D224" s="214" t="s">
        <v>88</v>
      </c>
      <c r="E224" s="217" t="s">
        <v>90</v>
      </c>
      <c r="F224" s="215">
        <v>22</v>
      </c>
      <c r="G224" s="215">
        <v>22</v>
      </c>
      <c r="H224" s="216">
        <v>1</v>
      </c>
      <c r="I224" s="216">
        <v>0.95455000000000001</v>
      </c>
      <c r="J224" s="216">
        <v>0.22727</v>
      </c>
      <c r="K224" s="216">
        <v>0.5</v>
      </c>
      <c r="L224" s="216">
        <v>0.22727</v>
      </c>
    </row>
    <row r="225" spans="1:12" ht="10.5" customHeight="1" x14ac:dyDescent="0.25">
      <c r="A225" s="455"/>
      <c r="B225" s="214" t="s">
        <v>288</v>
      </c>
      <c r="C225" s="214" t="s">
        <v>697</v>
      </c>
      <c r="D225" s="214" t="s">
        <v>88</v>
      </c>
      <c r="E225" s="217" t="s">
        <v>90</v>
      </c>
      <c r="F225" s="215">
        <v>21</v>
      </c>
      <c r="G225" s="215">
        <v>19</v>
      </c>
      <c r="H225" s="216">
        <v>0.90476000000000001</v>
      </c>
      <c r="I225" s="216">
        <v>0.73684000000000005</v>
      </c>
      <c r="J225" s="216">
        <v>5.2630000000000003E-2</v>
      </c>
      <c r="K225" s="216">
        <v>0.31579000000000002</v>
      </c>
      <c r="L225" s="216">
        <v>0.36842000000000003</v>
      </c>
    </row>
    <row r="226" spans="1:12" ht="10.5" customHeight="1" x14ac:dyDescent="0.25">
      <c r="A226" s="455"/>
      <c r="B226" s="214" t="s">
        <v>289</v>
      </c>
      <c r="C226" s="214" t="s">
        <v>574</v>
      </c>
      <c r="D226" s="214" t="s">
        <v>102</v>
      </c>
      <c r="E226" s="217" t="s">
        <v>90</v>
      </c>
      <c r="F226" s="215">
        <v>15</v>
      </c>
      <c r="G226" s="215">
        <v>15</v>
      </c>
      <c r="H226" s="216">
        <v>1</v>
      </c>
      <c r="I226" s="216">
        <v>0.6</v>
      </c>
      <c r="J226" s="216">
        <v>6.6669999999999993E-2</v>
      </c>
      <c r="K226" s="216">
        <v>0.13333</v>
      </c>
      <c r="L226" s="216">
        <v>0.4</v>
      </c>
    </row>
    <row r="227" spans="1:12" ht="10.5" customHeight="1" x14ac:dyDescent="0.25">
      <c r="A227" s="455"/>
      <c r="B227" s="214" t="s">
        <v>290</v>
      </c>
      <c r="C227" s="214" t="s">
        <v>698</v>
      </c>
      <c r="D227" s="214" t="s">
        <v>102</v>
      </c>
      <c r="E227" s="217" t="s">
        <v>20</v>
      </c>
      <c r="F227" s="215">
        <v>117</v>
      </c>
      <c r="G227" s="215">
        <v>117</v>
      </c>
      <c r="H227" s="216">
        <v>1</v>
      </c>
      <c r="I227" s="216">
        <v>0.96580999999999995</v>
      </c>
      <c r="J227" s="216">
        <v>0.60684000000000005</v>
      </c>
      <c r="K227" s="216">
        <v>0.21368000000000001</v>
      </c>
      <c r="L227" s="216">
        <v>0.14530000000000001</v>
      </c>
    </row>
    <row r="228" spans="1:12" ht="10.5" customHeight="1" x14ac:dyDescent="0.25">
      <c r="A228" s="455"/>
      <c r="B228" s="214" t="s">
        <v>291</v>
      </c>
      <c r="C228" s="214" t="s">
        <v>699</v>
      </c>
      <c r="D228" s="214" t="s">
        <v>102</v>
      </c>
      <c r="E228" s="217" t="s">
        <v>20</v>
      </c>
      <c r="F228" s="215">
        <v>143</v>
      </c>
      <c r="G228" s="215">
        <v>134</v>
      </c>
      <c r="H228" s="216">
        <v>0.93706</v>
      </c>
      <c r="I228" s="216">
        <v>0.85821000000000003</v>
      </c>
      <c r="J228" s="216">
        <v>0.38806000000000002</v>
      </c>
      <c r="K228" s="216">
        <v>0.24626999999999999</v>
      </c>
      <c r="L228" s="216">
        <v>0.22388</v>
      </c>
    </row>
    <row r="229" spans="1:12" ht="10.5" customHeight="1" x14ac:dyDescent="0.25">
      <c r="A229" s="455"/>
      <c r="B229" s="214" t="s">
        <v>292</v>
      </c>
      <c r="C229" s="214" t="s">
        <v>700</v>
      </c>
      <c r="D229" s="214" t="s">
        <v>102</v>
      </c>
      <c r="E229" s="217" t="s">
        <v>20</v>
      </c>
      <c r="F229" s="215">
        <v>118</v>
      </c>
      <c r="G229" s="215">
        <v>107</v>
      </c>
      <c r="H229" s="216">
        <v>0.90678000000000003</v>
      </c>
      <c r="I229" s="216">
        <v>0.70093000000000005</v>
      </c>
      <c r="J229" s="216">
        <v>0.14019000000000001</v>
      </c>
      <c r="K229" s="216">
        <v>0.27102999999999999</v>
      </c>
      <c r="L229" s="216">
        <v>0.28971999999999998</v>
      </c>
    </row>
    <row r="230" spans="1:12" ht="10.5" customHeight="1" x14ac:dyDescent="0.25">
      <c r="A230" s="455"/>
      <c r="B230" s="214" t="s">
        <v>293</v>
      </c>
      <c r="C230" s="214" t="s">
        <v>701</v>
      </c>
      <c r="D230" s="214" t="s">
        <v>102</v>
      </c>
      <c r="E230" s="217" t="s">
        <v>20</v>
      </c>
      <c r="F230" s="215">
        <v>45</v>
      </c>
      <c r="G230" s="215">
        <v>45</v>
      </c>
      <c r="H230" s="216">
        <v>1</v>
      </c>
      <c r="I230" s="216">
        <v>0.86667000000000005</v>
      </c>
      <c r="J230" s="216">
        <v>0.22222</v>
      </c>
      <c r="K230" s="216">
        <v>0.26667000000000002</v>
      </c>
      <c r="L230" s="216">
        <v>0.37778</v>
      </c>
    </row>
    <row r="231" spans="1:12" ht="10.5" customHeight="1" x14ac:dyDescent="0.25">
      <c r="A231" s="455"/>
      <c r="B231" s="214" t="s">
        <v>294</v>
      </c>
      <c r="C231" s="214" t="s">
        <v>702</v>
      </c>
      <c r="D231" s="214" t="s">
        <v>88</v>
      </c>
      <c r="E231" s="217" t="s">
        <v>20</v>
      </c>
      <c r="F231" s="215">
        <v>94</v>
      </c>
      <c r="G231" s="215">
        <v>72</v>
      </c>
      <c r="H231" s="216">
        <v>0.76595999999999997</v>
      </c>
      <c r="I231" s="216">
        <v>0.69443999999999995</v>
      </c>
      <c r="J231" s="216">
        <v>0.11111</v>
      </c>
      <c r="K231" s="216">
        <v>0.20832999999999999</v>
      </c>
      <c r="L231" s="216">
        <v>0.375</v>
      </c>
    </row>
    <row r="232" spans="1:12" ht="10.5" customHeight="1" x14ac:dyDescent="0.25">
      <c r="A232" s="455"/>
      <c r="B232" s="214"/>
      <c r="C232" s="214"/>
      <c r="D232" s="214"/>
      <c r="E232" s="217" t="s">
        <v>90</v>
      </c>
      <c r="F232" s="215">
        <v>5</v>
      </c>
      <c r="G232" s="215">
        <v>5</v>
      </c>
      <c r="H232" s="216">
        <v>1</v>
      </c>
      <c r="I232" s="216">
        <v>0</v>
      </c>
      <c r="J232" s="216">
        <v>0</v>
      </c>
      <c r="K232" s="216">
        <v>0</v>
      </c>
      <c r="L232" s="216">
        <v>0</v>
      </c>
    </row>
    <row r="233" spans="1:12" ht="10.5" customHeight="1" x14ac:dyDescent="0.25">
      <c r="A233" s="455"/>
      <c r="B233" s="214" t="s">
        <v>295</v>
      </c>
      <c r="C233" s="214" t="s">
        <v>703</v>
      </c>
      <c r="D233" s="214" t="s">
        <v>88</v>
      </c>
      <c r="E233" s="217" t="s">
        <v>20</v>
      </c>
      <c r="F233" s="215">
        <v>87</v>
      </c>
      <c r="G233" s="215">
        <v>70</v>
      </c>
      <c r="H233" s="216">
        <v>0.80459999999999998</v>
      </c>
      <c r="I233" s="216">
        <v>0.75714000000000004</v>
      </c>
      <c r="J233" s="216">
        <v>0.28571000000000002</v>
      </c>
      <c r="K233" s="216">
        <v>0.25713999999999998</v>
      </c>
      <c r="L233" s="216">
        <v>0.21429000000000001</v>
      </c>
    </row>
    <row r="234" spans="1:12" ht="10.5" customHeight="1" x14ac:dyDescent="0.25">
      <c r="A234" s="455"/>
      <c r="B234" s="214"/>
      <c r="C234" s="214"/>
      <c r="D234" s="214"/>
      <c r="E234" s="217" t="s">
        <v>90</v>
      </c>
      <c r="F234" s="215">
        <v>12</v>
      </c>
      <c r="G234" s="215">
        <v>11</v>
      </c>
      <c r="H234" s="216">
        <v>0.91666999999999998</v>
      </c>
      <c r="I234" s="216">
        <v>0.63636000000000004</v>
      </c>
      <c r="J234" s="216">
        <v>0</v>
      </c>
      <c r="K234" s="216">
        <v>0.18182000000000001</v>
      </c>
      <c r="L234" s="216">
        <v>0.45455000000000001</v>
      </c>
    </row>
    <row r="235" spans="1:12" ht="10.5" customHeight="1" x14ac:dyDescent="0.25">
      <c r="A235" s="455"/>
      <c r="B235" s="214" t="s">
        <v>296</v>
      </c>
      <c r="C235" s="214" t="s">
        <v>704</v>
      </c>
      <c r="D235" s="214" t="s">
        <v>88</v>
      </c>
      <c r="E235" s="217" t="s">
        <v>20</v>
      </c>
      <c r="F235" s="215">
        <v>109</v>
      </c>
      <c r="G235" s="215">
        <v>95</v>
      </c>
      <c r="H235" s="216">
        <v>0.87156</v>
      </c>
      <c r="I235" s="216">
        <v>0.8</v>
      </c>
      <c r="J235" s="216">
        <v>0.22105</v>
      </c>
      <c r="K235" s="216">
        <v>0.23158000000000001</v>
      </c>
      <c r="L235" s="216">
        <v>0.34737000000000001</v>
      </c>
    </row>
    <row r="236" spans="1:12" ht="10.5" customHeight="1" x14ac:dyDescent="0.25">
      <c r="A236" s="455"/>
      <c r="B236" s="214" t="s">
        <v>297</v>
      </c>
      <c r="C236" s="214" t="s">
        <v>701</v>
      </c>
      <c r="D236" s="214" t="s">
        <v>102</v>
      </c>
      <c r="E236" s="217" t="s">
        <v>90</v>
      </c>
      <c r="F236" s="215">
        <v>5</v>
      </c>
      <c r="G236" s="215">
        <v>5</v>
      </c>
      <c r="H236" s="216">
        <v>1</v>
      </c>
      <c r="I236" s="216">
        <v>0.8</v>
      </c>
      <c r="J236" s="216">
        <v>0</v>
      </c>
      <c r="K236" s="216">
        <v>0.4</v>
      </c>
      <c r="L236" s="216">
        <v>0.4</v>
      </c>
    </row>
    <row r="237" spans="1:12" ht="10.5" customHeight="1" x14ac:dyDescent="0.25">
      <c r="A237" s="455"/>
      <c r="B237" s="214" t="s">
        <v>298</v>
      </c>
      <c r="C237" s="214" t="s">
        <v>705</v>
      </c>
      <c r="D237" s="214" t="s">
        <v>88</v>
      </c>
      <c r="E237" s="217" t="s">
        <v>90</v>
      </c>
      <c r="F237" s="215">
        <v>18</v>
      </c>
      <c r="G237" s="215">
        <v>13</v>
      </c>
      <c r="H237" s="216">
        <v>0.72221999999999997</v>
      </c>
      <c r="I237" s="216">
        <v>0.61538000000000004</v>
      </c>
      <c r="J237" s="216">
        <v>0.15384999999999999</v>
      </c>
      <c r="K237" s="216">
        <v>0.23077</v>
      </c>
      <c r="L237" s="216">
        <v>0.23077</v>
      </c>
    </row>
    <row r="238" spans="1:12" ht="10.5" customHeight="1" x14ac:dyDescent="0.25">
      <c r="A238" s="455"/>
      <c r="B238" s="214" t="s">
        <v>299</v>
      </c>
      <c r="C238" s="214" t="s">
        <v>665</v>
      </c>
      <c r="D238" s="214" t="s">
        <v>88</v>
      </c>
      <c r="E238" s="217" t="s">
        <v>20</v>
      </c>
      <c r="F238" s="215">
        <v>193</v>
      </c>
      <c r="G238" s="215">
        <v>187</v>
      </c>
      <c r="H238" s="216">
        <v>0.96891000000000005</v>
      </c>
      <c r="I238" s="216">
        <v>0.83421999999999996</v>
      </c>
      <c r="J238" s="216">
        <v>0.44385000000000002</v>
      </c>
      <c r="K238" s="216">
        <v>0.24598999999999999</v>
      </c>
      <c r="L238" s="216">
        <v>0.14438999999999999</v>
      </c>
    </row>
    <row r="239" spans="1:12" ht="10.5" customHeight="1" x14ac:dyDescent="0.25">
      <c r="A239" s="455"/>
      <c r="B239" s="214" t="s">
        <v>300</v>
      </c>
      <c r="C239" s="214" t="s">
        <v>620</v>
      </c>
      <c r="D239" s="214" t="s">
        <v>88</v>
      </c>
      <c r="E239" s="217" t="s">
        <v>20</v>
      </c>
      <c r="F239" s="215">
        <v>116</v>
      </c>
      <c r="G239" s="215">
        <v>110</v>
      </c>
      <c r="H239" s="216">
        <v>0.94828000000000001</v>
      </c>
      <c r="I239" s="219">
        <v>0.85455000000000003</v>
      </c>
      <c r="J239" s="219">
        <v>0.42726999999999998</v>
      </c>
      <c r="K239" s="219">
        <v>0.21818000000000001</v>
      </c>
      <c r="L239" s="219">
        <v>0.20909</v>
      </c>
    </row>
    <row r="240" spans="1:12" ht="10.5" customHeight="1" x14ac:dyDescent="0.25">
      <c r="A240" s="455"/>
      <c r="B240" s="214" t="s">
        <v>301</v>
      </c>
      <c r="C240" s="214" t="s">
        <v>706</v>
      </c>
      <c r="D240" s="214" t="s">
        <v>88</v>
      </c>
      <c r="E240" s="217" t="s">
        <v>20</v>
      </c>
      <c r="F240" s="215">
        <v>69</v>
      </c>
      <c r="G240" s="215">
        <v>47</v>
      </c>
      <c r="H240" s="216">
        <v>0.68115999999999999</v>
      </c>
      <c r="I240" s="216">
        <v>0.76595999999999997</v>
      </c>
      <c r="J240" s="216">
        <v>0.29787000000000002</v>
      </c>
      <c r="K240" s="216">
        <v>0.17021</v>
      </c>
      <c r="L240" s="216">
        <v>0.29787000000000002</v>
      </c>
    </row>
    <row r="241" spans="1:12" ht="10.5" customHeight="1" x14ac:dyDescent="0.25">
      <c r="A241" s="455"/>
      <c r="B241" s="214" t="s">
        <v>302</v>
      </c>
      <c r="C241" s="214" t="s">
        <v>707</v>
      </c>
      <c r="D241" s="214" t="s">
        <v>88</v>
      </c>
      <c r="E241" s="217" t="s">
        <v>20</v>
      </c>
      <c r="F241" s="215">
        <v>109</v>
      </c>
      <c r="G241" s="215">
        <v>106</v>
      </c>
      <c r="H241" s="216">
        <v>0.97248000000000001</v>
      </c>
      <c r="I241" s="216">
        <v>0.85848999999999998</v>
      </c>
      <c r="J241" s="216">
        <v>0.23585</v>
      </c>
      <c r="K241" s="216">
        <v>0.33961999999999998</v>
      </c>
      <c r="L241" s="216">
        <v>0.28301999999999999</v>
      </c>
    </row>
    <row r="242" spans="1:12" ht="10.5" customHeight="1" x14ac:dyDescent="0.25">
      <c r="A242" s="455"/>
      <c r="B242" s="214"/>
      <c r="C242" s="214"/>
      <c r="D242" s="214"/>
      <c r="E242" s="217" t="s">
        <v>90</v>
      </c>
      <c r="F242" s="215">
        <v>5</v>
      </c>
      <c r="G242" s="215">
        <v>4</v>
      </c>
      <c r="H242" s="216">
        <v>0.8</v>
      </c>
      <c r="I242" s="216">
        <v>0</v>
      </c>
      <c r="J242" s="216">
        <v>0</v>
      </c>
      <c r="K242" s="216">
        <v>0</v>
      </c>
      <c r="L242" s="216">
        <v>0</v>
      </c>
    </row>
    <row r="243" spans="1:12" ht="10.5" customHeight="1" x14ac:dyDescent="0.25">
      <c r="A243" s="455"/>
      <c r="B243" s="214" t="s">
        <v>303</v>
      </c>
      <c r="C243" s="214" t="s">
        <v>708</v>
      </c>
      <c r="D243" s="214" t="s">
        <v>102</v>
      </c>
      <c r="E243" s="217" t="s">
        <v>20</v>
      </c>
      <c r="F243" s="215">
        <v>127</v>
      </c>
      <c r="G243" s="215">
        <v>123</v>
      </c>
      <c r="H243" s="216">
        <v>0.96850000000000003</v>
      </c>
      <c r="I243" s="216">
        <v>0.93496000000000001</v>
      </c>
      <c r="J243" s="216">
        <v>0.50407000000000002</v>
      </c>
      <c r="K243" s="216">
        <v>0.21951000000000001</v>
      </c>
      <c r="L243" s="216">
        <v>0.21138000000000001</v>
      </c>
    </row>
    <row r="244" spans="1:12" ht="10.5" customHeight="1" x14ac:dyDescent="0.25">
      <c r="A244" s="455"/>
      <c r="B244" s="214" t="s">
        <v>304</v>
      </c>
      <c r="C244" s="214" t="s">
        <v>709</v>
      </c>
      <c r="D244" s="214" t="s">
        <v>102</v>
      </c>
      <c r="E244" s="217" t="s">
        <v>90</v>
      </c>
      <c r="F244" s="215">
        <v>15</v>
      </c>
      <c r="G244" s="215">
        <v>14</v>
      </c>
      <c r="H244" s="216">
        <v>0.93332999999999999</v>
      </c>
      <c r="I244" s="216">
        <v>0.78571000000000002</v>
      </c>
      <c r="J244" s="216">
        <v>7.1429999999999993E-2</v>
      </c>
      <c r="K244" s="216">
        <v>7.1429999999999993E-2</v>
      </c>
      <c r="L244" s="216">
        <v>0.64285999999999999</v>
      </c>
    </row>
    <row r="245" spans="1:12" ht="10.5" customHeight="1" x14ac:dyDescent="0.25">
      <c r="A245" s="455"/>
      <c r="B245" s="214" t="s">
        <v>305</v>
      </c>
      <c r="C245" s="214" t="s">
        <v>710</v>
      </c>
      <c r="D245" s="214" t="s">
        <v>88</v>
      </c>
      <c r="E245" s="217" t="s">
        <v>20</v>
      </c>
      <c r="F245" s="215">
        <v>126</v>
      </c>
      <c r="G245" s="215">
        <v>120</v>
      </c>
      <c r="H245" s="216">
        <v>0.95238</v>
      </c>
      <c r="I245" s="216">
        <v>0.89166999999999996</v>
      </c>
      <c r="J245" s="216">
        <v>0.50832999999999995</v>
      </c>
      <c r="K245" s="216">
        <v>0.21667</v>
      </c>
      <c r="L245" s="216">
        <v>0.16667000000000001</v>
      </c>
    </row>
    <row r="246" spans="1:12" ht="10.5" customHeight="1" x14ac:dyDescent="0.25">
      <c r="A246" s="455"/>
      <c r="B246" s="214"/>
      <c r="C246" s="214"/>
      <c r="D246" s="214"/>
      <c r="E246" s="217" t="s">
        <v>90</v>
      </c>
      <c r="F246" s="215">
        <v>4</v>
      </c>
      <c r="G246" s="319" t="s">
        <v>408</v>
      </c>
      <c r="H246" s="319" t="s">
        <v>408</v>
      </c>
      <c r="I246" s="319" t="s">
        <v>408</v>
      </c>
      <c r="J246" s="319" t="s">
        <v>408</v>
      </c>
      <c r="K246" s="319" t="s">
        <v>408</v>
      </c>
      <c r="L246" s="319" t="s">
        <v>408</v>
      </c>
    </row>
    <row r="247" spans="1:12" ht="10.5" customHeight="1" x14ac:dyDescent="0.25">
      <c r="A247" s="455" t="s">
        <v>711</v>
      </c>
      <c r="B247" s="214" t="s">
        <v>306</v>
      </c>
      <c r="C247" s="214" t="s">
        <v>712</v>
      </c>
      <c r="D247" s="214" t="s">
        <v>88</v>
      </c>
      <c r="E247" s="217" t="s">
        <v>20</v>
      </c>
      <c r="F247" s="215">
        <v>177</v>
      </c>
      <c r="G247" s="215">
        <v>158</v>
      </c>
      <c r="H247" s="216">
        <v>0.89266000000000001</v>
      </c>
      <c r="I247" s="216">
        <v>0.82277999999999996</v>
      </c>
      <c r="J247" s="216">
        <v>0.27848000000000001</v>
      </c>
      <c r="K247" s="216">
        <v>0.28481000000000001</v>
      </c>
      <c r="L247" s="216">
        <v>0.25949</v>
      </c>
    </row>
    <row r="248" spans="1:12" ht="10.5" customHeight="1" x14ac:dyDescent="0.25">
      <c r="A248" s="455"/>
      <c r="B248" s="214" t="s">
        <v>307</v>
      </c>
      <c r="C248" s="214" t="s">
        <v>713</v>
      </c>
      <c r="D248" s="214" t="s">
        <v>88</v>
      </c>
      <c r="E248" s="217" t="s">
        <v>20</v>
      </c>
      <c r="F248" s="215">
        <v>154</v>
      </c>
      <c r="G248" s="215">
        <v>136</v>
      </c>
      <c r="H248" s="216">
        <v>0.88312000000000002</v>
      </c>
      <c r="I248" s="216">
        <v>0.77941000000000005</v>
      </c>
      <c r="J248" s="216">
        <v>0.26471</v>
      </c>
      <c r="K248" s="216">
        <v>0.21324000000000001</v>
      </c>
      <c r="L248" s="216">
        <v>0.30147000000000002</v>
      </c>
    </row>
    <row r="249" spans="1:12" ht="10.5" customHeight="1" x14ac:dyDescent="0.25">
      <c r="A249" s="455"/>
      <c r="B249" s="214"/>
      <c r="C249" s="214"/>
      <c r="D249" s="214"/>
      <c r="E249" s="217" t="s">
        <v>90</v>
      </c>
      <c r="F249" s="215">
        <v>2</v>
      </c>
      <c r="G249" s="319" t="s">
        <v>408</v>
      </c>
      <c r="H249" s="319" t="s">
        <v>408</v>
      </c>
      <c r="I249" s="319" t="s">
        <v>408</v>
      </c>
      <c r="J249" s="319" t="s">
        <v>408</v>
      </c>
      <c r="K249" s="319" t="s">
        <v>408</v>
      </c>
      <c r="L249" s="319" t="s">
        <v>408</v>
      </c>
    </row>
    <row r="250" spans="1:12" ht="10.5" customHeight="1" x14ac:dyDescent="0.25">
      <c r="A250" s="213" t="s">
        <v>308</v>
      </c>
      <c r="B250" s="214" t="s">
        <v>309</v>
      </c>
      <c r="C250" s="214" t="s">
        <v>714</v>
      </c>
      <c r="D250" s="214" t="s">
        <v>88</v>
      </c>
      <c r="E250" s="217" t="s">
        <v>20</v>
      </c>
      <c r="F250" s="215">
        <v>70</v>
      </c>
      <c r="G250" s="215">
        <v>66</v>
      </c>
      <c r="H250" s="216">
        <v>0.94286000000000003</v>
      </c>
      <c r="I250" s="216">
        <v>0.80303000000000002</v>
      </c>
      <c r="J250" s="216">
        <v>0.27272999999999997</v>
      </c>
      <c r="K250" s="216">
        <v>0.28788000000000002</v>
      </c>
      <c r="L250" s="216">
        <v>0.24242</v>
      </c>
    </row>
    <row r="251" spans="1:12" ht="10.5" customHeight="1" x14ac:dyDescent="0.25">
      <c r="A251" s="213"/>
      <c r="B251" s="214" t="s">
        <v>310</v>
      </c>
      <c r="C251" s="214" t="s">
        <v>715</v>
      </c>
      <c r="D251" s="214" t="s">
        <v>102</v>
      </c>
      <c r="E251" s="217" t="s">
        <v>20</v>
      </c>
      <c r="F251" s="215">
        <v>53</v>
      </c>
      <c r="G251" s="215">
        <v>53</v>
      </c>
      <c r="H251" s="216">
        <v>1</v>
      </c>
      <c r="I251" s="216">
        <v>0.75471999999999995</v>
      </c>
      <c r="J251" s="216">
        <v>0.13208</v>
      </c>
      <c r="K251" s="216">
        <v>0.30188999999999999</v>
      </c>
      <c r="L251" s="216">
        <v>0.32074999999999998</v>
      </c>
    </row>
    <row r="252" spans="1:12" ht="10.5" customHeight="1" x14ac:dyDescent="0.25">
      <c r="A252" s="213"/>
      <c r="B252" s="214"/>
      <c r="C252" s="214"/>
      <c r="D252" s="214"/>
      <c r="E252" s="217" t="s">
        <v>90</v>
      </c>
      <c r="F252" s="215">
        <v>11</v>
      </c>
      <c r="G252" s="215">
        <v>11</v>
      </c>
      <c r="H252" s="216">
        <v>1</v>
      </c>
      <c r="I252" s="216">
        <v>0.90908999999999995</v>
      </c>
      <c r="J252" s="216">
        <v>0</v>
      </c>
      <c r="K252" s="216">
        <v>0.27272999999999997</v>
      </c>
      <c r="L252" s="216">
        <v>0.63636000000000004</v>
      </c>
    </row>
    <row r="253" spans="1:12" ht="10.5" customHeight="1" x14ac:dyDescent="0.25">
      <c r="A253" s="213" t="s">
        <v>311</v>
      </c>
      <c r="B253" s="214" t="s">
        <v>312</v>
      </c>
      <c r="C253" s="214" t="s">
        <v>716</v>
      </c>
      <c r="D253" s="214" t="s">
        <v>88</v>
      </c>
      <c r="E253" s="217" t="s">
        <v>20</v>
      </c>
      <c r="F253" s="215">
        <v>18</v>
      </c>
      <c r="G253" s="215">
        <v>14</v>
      </c>
      <c r="H253" s="216">
        <v>0.77778000000000003</v>
      </c>
      <c r="I253" s="216">
        <v>0.71428999999999998</v>
      </c>
      <c r="J253" s="216">
        <v>0.28571000000000002</v>
      </c>
      <c r="K253" s="216">
        <v>0.14285999999999999</v>
      </c>
      <c r="L253" s="216">
        <v>0.28571000000000002</v>
      </c>
    </row>
    <row r="254" spans="1:12" ht="10.5" customHeight="1" x14ac:dyDescent="0.25">
      <c r="A254" s="213" t="s">
        <v>313</v>
      </c>
      <c r="B254" s="214" t="s">
        <v>314</v>
      </c>
      <c r="C254" s="214" t="s">
        <v>717</v>
      </c>
      <c r="D254" s="214" t="s">
        <v>88</v>
      </c>
      <c r="E254" s="217" t="s">
        <v>20</v>
      </c>
      <c r="F254" s="215">
        <v>131</v>
      </c>
      <c r="G254" s="215">
        <v>116</v>
      </c>
      <c r="H254" s="216">
        <v>0.88549999999999995</v>
      </c>
      <c r="I254" s="216">
        <v>0.75</v>
      </c>
      <c r="J254" s="216">
        <v>0.18966</v>
      </c>
      <c r="K254" s="216">
        <v>0.31896999999999998</v>
      </c>
      <c r="L254" s="216">
        <v>0.24138000000000001</v>
      </c>
    </row>
    <row r="255" spans="1:12" ht="10.5" customHeight="1" x14ac:dyDescent="0.25">
      <c r="A255" s="213"/>
      <c r="B255" s="214"/>
      <c r="C255" s="214"/>
      <c r="D255" s="214"/>
      <c r="E255" s="217" t="s">
        <v>90</v>
      </c>
      <c r="F255" s="215">
        <v>4</v>
      </c>
      <c r="G255" s="319" t="s">
        <v>408</v>
      </c>
      <c r="H255" s="319" t="s">
        <v>408</v>
      </c>
      <c r="I255" s="319" t="s">
        <v>408</v>
      </c>
      <c r="J255" s="319" t="s">
        <v>408</v>
      </c>
      <c r="K255" s="319" t="s">
        <v>408</v>
      </c>
      <c r="L255" s="319" t="s">
        <v>408</v>
      </c>
    </row>
    <row r="256" spans="1:12" ht="10.5" customHeight="1" x14ac:dyDescent="0.25">
      <c r="A256" s="213" t="s">
        <v>315</v>
      </c>
      <c r="B256" s="214" t="s">
        <v>316</v>
      </c>
      <c r="C256" s="214" t="s">
        <v>718</v>
      </c>
      <c r="D256" s="214" t="s">
        <v>102</v>
      </c>
      <c r="E256" s="217" t="s">
        <v>20</v>
      </c>
      <c r="F256" s="215">
        <v>12</v>
      </c>
      <c r="G256" s="215">
        <v>12</v>
      </c>
      <c r="H256" s="216">
        <v>1</v>
      </c>
      <c r="I256" s="216">
        <v>0.66666999999999998</v>
      </c>
      <c r="J256" s="216">
        <v>0.41666999999999998</v>
      </c>
      <c r="K256" s="216">
        <v>8.3330000000000001E-2</v>
      </c>
      <c r="L256" s="216">
        <v>0.16667000000000001</v>
      </c>
    </row>
    <row r="257" spans="1:12" ht="10.5" customHeight="1" x14ac:dyDescent="0.25">
      <c r="A257" s="213" t="s">
        <v>317</v>
      </c>
      <c r="B257" s="214" t="s">
        <v>318</v>
      </c>
      <c r="C257" s="214" t="s">
        <v>719</v>
      </c>
      <c r="D257" s="214" t="s">
        <v>88</v>
      </c>
      <c r="E257" s="217" t="s">
        <v>90</v>
      </c>
      <c r="F257" s="215">
        <v>21</v>
      </c>
      <c r="G257" s="215">
        <v>16</v>
      </c>
      <c r="H257" s="216">
        <v>0.76190000000000002</v>
      </c>
      <c r="I257" s="216">
        <v>0.8125</v>
      </c>
      <c r="J257" s="216">
        <v>0.1875</v>
      </c>
      <c r="K257" s="216">
        <v>0.3125</v>
      </c>
      <c r="L257" s="216">
        <v>0.3125</v>
      </c>
    </row>
    <row r="258" spans="1:12" ht="10.5" customHeight="1" x14ac:dyDescent="0.25">
      <c r="A258" s="213"/>
      <c r="B258" s="214" t="s">
        <v>319</v>
      </c>
      <c r="C258" s="214" t="s">
        <v>720</v>
      </c>
      <c r="D258" s="214" t="s">
        <v>88</v>
      </c>
      <c r="E258" s="217" t="s">
        <v>20</v>
      </c>
      <c r="F258" s="215">
        <v>88</v>
      </c>
      <c r="G258" s="215">
        <v>80</v>
      </c>
      <c r="H258" s="216">
        <v>0.90908999999999995</v>
      </c>
      <c r="I258" s="216">
        <v>0.83750000000000002</v>
      </c>
      <c r="J258" s="216">
        <v>0.3</v>
      </c>
      <c r="K258" s="216">
        <v>0.32500000000000001</v>
      </c>
      <c r="L258" s="216">
        <v>0.21249999999999999</v>
      </c>
    </row>
    <row r="259" spans="1:12" ht="10.5" customHeight="1" x14ac:dyDescent="0.25">
      <c r="A259" s="213"/>
      <c r="B259" s="214"/>
      <c r="C259" s="214"/>
      <c r="D259" s="214"/>
      <c r="E259" s="217" t="s">
        <v>90</v>
      </c>
      <c r="F259" s="215">
        <v>1</v>
      </c>
      <c r="G259" s="319" t="s">
        <v>408</v>
      </c>
      <c r="H259" s="319" t="s">
        <v>408</v>
      </c>
      <c r="I259" s="319" t="s">
        <v>408</v>
      </c>
      <c r="J259" s="319" t="s">
        <v>408</v>
      </c>
      <c r="K259" s="319" t="s">
        <v>408</v>
      </c>
      <c r="L259" s="319" t="s">
        <v>408</v>
      </c>
    </row>
    <row r="260" spans="1:12" ht="10.5" customHeight="1" x14ac:dyDescent="0.25">
      <c r="A260" s="213"/>
      <c r="B260" s="214" t="s">
        <v>320</v>
      </c>
      <c r="C260" s="214" t="s">
        <v>721</v>
      </c>
      <c r="D260" s="214" t="s">
        <v>88</v>
      </c>
      <c r="E260" s="217" t="s">
        <v>20</v>
      </c>
      <c r="F260" s="215">
        <v>130</v>
      </c>
      <c r="G260" s="215">
        <v>113</v>
      </c>
      <c r="H260" s="216">
        <v>0.86922999999999995</v>
      </c>
      <c r="I260" s="216">
        <v>0.80530999999999997</v>
      </c>
      <c r="J260" s="216">
        <v>0.36282999999999999</v>
      </c>
      <c r="K260" s="216">
        <v>0.23008999999999999</v>
      </c>
      <c r="L260" s="216">
        <v>0.21239</v>
      </c>
    </row>
    <row r="261" spans="1:12" ht="10.5" customHeight="1" x14ac:dyDescent="0.25">
      <c r="A261" s="213"/>
      <c r="B261" s="214"/>
      <c r="C261" s="214"/>
      <c r="D261" s="214"/>
      <c r="E261" s="217" t="s">
        <v>90</v>
      </c>
      <c r="F261" s="215">
        <v>4</v>
      </c>
      <c r="G261" s="215">
        <v>3</v>
      </c>
      <c r="H261" s="216">
        <v>0.75</v>
      </c>
      <c r="I261" s="216">
        <v>0</v>
      </c>
      <c r="J261" s="216">
        <v>0</v>
      </c>
      <c r="K261" s="216">
        <v>0</v>
      </c>
      <c r="L261" s="216">
        <v>0</v>
      </c>
    </row>
    <row r="262" spans="1:12" ht="10.5" customHeight="1" x14ac:dyDescent="0.25">
      <c r="A262" s="213"/>
      <c r="B262" s="214" t="s">
        <v>321</v>
      </c>
      <c r="C262" s="214" t="s">
        <v>722</v>
      </c>
      <c r="D262" s="214" t="s">
        <v>102</v>
      </c>
      <c r="E262" s="217" t="s">
        <v>20</v>
      </c>
      <c r="F262" s="215">
        <v>99</v>
      </c>
      <c r="G262" s="215">
        <v>92</v>
      </c>
      <c r="H262" s="216">
        <v>0.92928999999999995</v>
      </c>
      <c r="I262" s="216">
        <v>0.81521999999999994</v>
      </c>
      <c r="J262" s="216">
        <v>0.19564999999999999</v>
      </c>
      <c r="K262" s="216">
        <v>0.32608999999999999</v>
      </c>
      <c r="L262" s="216">
        <v>0.29348000000000002</v>
      </c>
    </row>
    <row r="263" spans="1:12" ht="18" x14ac:dyDescent="0.25">
      <c r="A263" s="213" t="s">
        <v>723</v>
      </c>
      <c r="B263" s="214" t="s">
        <v>322</v>
      </c>
      <c r="C263" s="214" t="s">
        <v>724</v>
      </c>
      <c r="D263" s="214" t="s">
        <v>88</v>
      </c>
      <c r="E263" s="217" t="s">
        <v>20</v>
      </c>
      <c r="F263" s="215">
        <v>86</v>
      </c>
      <c r="G263" s="215">
        <v>83</v>
      </c>
      <c r="H263" s="216">
        <v>0.96511999999999998</v>
      </c>
      <c r="I263" s="216">
        <v>0.81928000000000001</v>
      </c>
      <c r="J263" s="216">
        <v>0.49397999999999997</v>
      </c>
      <c r="K263" s="216">
        <v>0.15662999999999999</v>
      </c>
      <c r="L263" s="216">
        <v>0.16866999999999999</v>
      </c>
    </row>
    <row r="264" spans="1:12" ht="18" x14ac:dyDescent="0.25">
      <c r="A264" s="213" t="s">
        <v>725</v>
      </c>
      <c r="B264" s="214" t="s">
        <v>323</v>
      </c>
      <c r="C264" s="214" t="s">
        <v>726</v>
      </c>
      <c r="D264" s="214" t="s">
        <v>88</v>
      </c>
      <c r="E264" s="217" t="s">
        <v>20</v>
      </c>
      <c r="F264" s="215">
        <v>24</v>
      </c>
      <c r="G264" s="215">
        <v>22</v>
      </c>
      <c r="H264" s="216">
        <v>0.91666999999999998</v>
      </c>
      <c r="I264" s="216">
        <v>0.90908999999999995</v>
      </c>
      <c r="J264" s="216">
        <v>0.31818000000000002</v>
      </c>
      <c r="K264" s="216">
        <v>0.40909000000000001</v>
      </c>
      <c r="L264" s="216">
        <v>0.18182000000000001</v>
      </c>
    </row>
    <row r="265" spans="1:12" ht="10.5" customHeight="1" x14ac:dyDescent="0.25">
      <c r="A265" s="213" t="s">
        <v>324</v>
      </c>
      <c r="B265" s="214" t="s">
        <v>325</v>
      </c>
      <c r="C265" s="214" t="s">
        <v>727</v>
      </c>
      <c r="D265" s="214" t="s">
        <v>88</v>
      </c>
      <c r="E265" s="217" t="s">
        <v>20</v>
      </c>
      <c r="F265" s="215">
        <v>141</v>
      </c>
      <c r="G265" s="215">
        <v>122</v>
      </c>
      <c r="H265" s="216">
        <v>0.86524999999999996</v>
      </c>
      <c r="I265" s="216">
        <v>0.81147999999999998</v>
      </c>
      <c r="J265" s="216">
        <v>0.34426000000000001</v>
      </c>
      <c r="K265" s="216">
        <v>0.24590000000000001</v>
      </c>
      <c r="L265" s="216">
        <v>0.22131000000000001</v>
      </c>
    </row>
    <row r="266" spans="1:12" ht="10.5" customHeight="1" x14ac:dyDescent="0.25">
      <c r="A266" s="213"/>
      <c r="B266" s="214"/>
      <c r="C266" s="214"/>
      <c r="D266" s="214"/>
      <c r="E266" s="217" t="s">
        <v>90</v>
      </c>
      <c r="F266" s="215">
        <v>5</v>
      </c>
      <c r="G266" s="215">
        <v>5</v>
      </c>
      <c r="H266" s="216">
        <v>1</v>
      </c>
      <c r="I266" s="216">
        <v>0.4</v>
      </c>
      <c r="J266" s="216">
        <v>0</v>
      </c>
      <c r="K266" s="216">
        <v>0.2</v>
      </c>
      <c r="L266" s="216">
        <v>0.2</v>
      </c>
    </row>
    <row r="267" spans="1:12" ht="18" x14ac:dyDescent="0.25">
      <c r="A267" s="213" t="s">
        <v>728</v>
      </c>
      <c r="B267" s="214" t="s">
        <v>326</v>
      </c>
      <c r="C267" s="214"/>
      <c r="D267" s="214" t="s">
        <v>88</v>
      </c>
      <c r="E267" s="217" t="s">
        <v>20</v>
      </c>
      <c r="F267" s="215">
        <v>49</v>
      </c>
      <c r="G267" s="215">
        <v>43</v>
      </c>
      <c r="H267" s="216">
        <v>0.87755000000000005</v>
      </c>
      <c r="I267" s="216">
        <v>0.83721000000000001</v>
      </c>
      <c r="J267" s="216">
        <v>0.32557999999999998</v>
      </c>
      <c r="K267" s="216">
        <v>0.27906999999999998</v>
      </c>
      <c r="L267" s="216">
        <v>0.23255999999999999</v>
      </c>
    </row>
    <row r="268" spans="1:12" ht="10.5" customHeight="1" x14ac:dyDescent="0.25">
      <c r="A268" s="455" t="s">
        <v>729</v>
      </c>
      <c r="B268" s="214" t="s">
        <v>327</v>
      </c>
      <c r="C268" s="214" t="s">
        <v>533</v>
      </c>
      <c r="D268" s="214" t="s">
        <v>88</v>
      </c>
      <c r="E268" s="217" t="s">
        <v>20</v>
      </c>
      <c r="F268" s="215">
        <v>186</v>
      </c>
      <c r="G268" s="215">
        <v>185</v>
      </c>
      <c r="H268" s="216">
        <v>0.99461999999999995</v>
      </c>
      <c r="I268" s="216">
        <v>0.93513999999999997</v>
      </c>
      <c r="J268" s="216">
        <v>0.56757000000000002</v>
      </c>
      <c r="K268" s="216">
        <v>0.18919</v>
      </c>
      <c r="L268" s="216">
        <v>0.17838000000000001</v>
      </c>
    </row>
    <row r="269" spans="1:12" ht="10.5" customHeight="1" x14ac:dyDescent="0.25">
      <c r="A269" s="455"/>
      <c r="B269" s="214"/>
      <c r="C269" s="214"/>
      <c r="D269" s="214"/>
      <c r="E269" s="217" t="s">
        <v>90</v>
      </c>
      <c r="F269" s="215">
        <v>4</v>
      </c>
      <c r="G269" s="319" t="s">
        <v>408</v>
      </c>
      <c r="H269" s="319" t="s">
        <v>408</v>
      </c>
      <c r="I269" s="319" t="s">
        <v>408</v>
      </c>
      <c r="J269" s="319" t="s">
        <v>408</v>
      </c>
      <c r="K269" s="319" t="s">
        <v>408</v>
      </c>
      <c r="L269" s="319" t="s">
        <v>408</v>
      </c>
    </row>
    <row r="270" spans="1:12" ht="10.5" customHeight="1" x14ac:dyDescent="0.25">
      <c r="A270" s="213" t="s">
        <v>328</v>
      </c>
      <c r="B270" s="214" t="s">
        <v>329</v>
      </c>
      <c r="C270" s="214" t="s">
        <v>730</v>
      </c>
      <c r="D270" s="214" t="s">
        <v>88</v>
      </c>
      <c r="E270" s="217" t="s">
        <v>20</v>
      </c>
      <c r="F270" s="215">
        <v>142</v>
      </c>
      <c r="G270" s="215">
        <v>140</v>
      </c>
      <c r="H270" s="216">
        <v>0.98592000000000002</v>
      </c>
      <c r="I270" s="216">
        <v>0.9</v>
      </c>
      <c r="J270" s="216">
        <v>0.36429</v>
      </c>
      <c r="K270" s="216">
        <v>0.35714000000000001</v>
      </c>
      <c r="L270" s="216">
        <v>0.17857000000000001</v>
      </c>
    </row>
    <row r="271" spans="1:12" ht="10.5" customHeight="1" x14ac:dyDescent="0.25">
      <c r="A271" s="213"/>
      <c r="B271" s="214"/>
      <c r="C271" s="214"/>
      <c r="D271" s="214"/>
      <c r="E271" s="217" t="s">
        <v>90</v>
      </c>
      <c r="F271" s="215">
        <v>1</v>
      </c>
      <c r="G271" s="319" t="s">
        <v>408</v>
      </c>
      <c r="H271" s="319" t="s">
        <v>408</v>
      </c>
      <c r="I271" s="319" t="s">
        <v>408</v>
      </c>
      <c r="J271" s="319" t="s">
        <v>408</v>
      </c>
      <c r="K271" s="319" t="s">
        <v>408</v>
      </c>
      <c r="L271" s="319" t="s">
        <v>408</v>
      </c>
    </row>
    <row r="272" spans="1:12" ht="10.5" customHeight="1" x14ac:dyDescent="0.25">
      <c r="A272" s="213" t="s">
        <v>330</v>
      </c>
      <c r="B272" s="214" t="s">
        <v>331</v>
      </c>
      <c r="C272" s="214" t="s">
        <v>731</v>
      </c>
      <c r="D272" s="214" t="s">
        <v>88</v>
      </c>
      <c r="E272" s="217" t="s">
        <v>20</v>
      </c>
      <c r="F272" s="215">
        <v>53</v>
      </c>
      <c r="G272" s="215">
        <v>47</v>
      </c>
      <c r="H272" s="216">
        <v>0.88678999999999997</v>
      </c>
      <c r="I272" s="216">
        <v>0.63829999999999998</v>
      </c>
      <c r="J272" s="216">
        <v>0.34043000000000001</v>
      </c>
      <c r="K272" s="216">
        <v>0.10638</v>
      </c>
      <c r="L272" s="216">
        <v>0.19148999999999999</v>
      </c>
    </row>
    <row r="273" spans="1:12" ht="10.5" customHeight="1" x14ac:dyDescent="0.25">
      <c r="A273" s="213" t="s">
        <v>332</v>
      </c>
      <c r="B273" s="214" t="s">
        <v>333</v>
      </c>
      <c r="C273" s="214" t="s">
        <v>732</v>
      </c>
      <c r="D273" s="214" t="s">
        <v>88</v>
      </c>
      <c r="E273" s="217" t="s">
        <v>20</v>
      </c>
      <c r="F273" s="215">
        <v>104</v>
      </c>
      <c r="G273" s="215">
        <v>75</v>
      </c>
      <c r="H273" s="216">
        <v>0.72114999999999996</v>
      </c>
      <c r="I273" s="216">
        <v>0.68</v>
      </c>
      <c r="J273" s="216">
        <v>0.29332999999999998</v>
      </c>
      <c r="K273" s="216">
        <v>0.21332999999999999</v>
      </c>
      <c r="L273" s="216">
        <v>0.17333000000000001</v>
      </c>
    </row>
    <row r="274" spans="1:12" ht="10.5" customHeight="1" x14ac:dyDescent="0.25">
      <c r="A274" s="213"/>
      <c r="B274" s="214" t="s">
        <v>334</v>
      </c>
      <c r="C274" s="214" t="s">
        <v>543</v>
      </c>
      <c r="D274" s="214" t="s">
        <v>102</v>
      </c>
      <c r="E274" s="217" t="s">
        <v>20</v>
      </c>
      <c r="F274" s="215">
        <v>19</v>
      </c>
      <c r="G274" s="215">
        <v>18</v>
      </c>
      <c r="H274" s="216">
        <v>0.94737000000000005</v>
      </c>
      <c r="I274" s="216">
        <v>0.38889000000000001</v>
      </c>
      <c r="J274" s="216">
        <v>0.11111</v>
      </c>
      <c r="K274" s="216">
        <v>0.16667000000000001</v>
      </c>
      <c r="L274" s="216">
        <v>0.11111</v>
      </c>
    </row>
    <row r="275" spans="1:12" ht="10.5" customHeight="1" x14ac:dyDescent="0.25">
      <c r="A275" s="213" t="s">
        <v>733</v>
      </c>
      <c r="B275" s="214" t="s">
        <v>335</v>
      </c>
      <c r="C275" s="214" t="s">
        <v>734</v>
      </c>
      <c r="D275" s="214" t="s">
        <v>88</v>
      </c>
      <c r="E275" s="217" t="s">
        <v>20</v>
      </c>
      <c r="F275" s="215">
        <v>55</v>
      </c>
      <c r="G275" s="215">
        <v>47</v>
      </c>
      <c r="H275" s="216">
        <v>0.85455000000000003</v>
      </c>
      <c r="I275" s="216">
        <v>0.80850999999999995</v>
      </c>
      <c r="J275" s="216">
        <v>0.42553000000000002</v>
      </c>
      <c r="K275" s="216">
        <v>0.19148999999999999</v>
      </c>
      <c r="L275" s="216">
        <v>0.19148999999999999</v>
      </c>
    </row>
    <row r="276" spans="1:12" ht="10.5" customHeight="1" x14ac:dyDescent="0.25">
      <c r="A276" s="213" t="s">
        <v>336</v>
      </c>
      <c r="B276" s="214" t="s">
        <v>337</v>
      </c>
      <c r="C276" s="214" t="s">
        <v>735</v>
      </c>
      <c r="D276" s="214" t="s">
        <v>88</v>
      </c>
      <c r="E276" s="217" t="s">
        <v>20</v>
      </c>
      <c r="F276" s="215">
        <v>20</v>
      </c>
      <c r="G276" s="215">
        <v>17</v>
      </c>
      <c r="H276" s="216">
        <v>0.85</v>
      </c>
      <c r="I276" s="216">
        <v>0.64705999999999997</v>
      </c>
      <c r="J276" s="216">
        <v>0.17646999999999999</v>
      </c>
      <c r="K276" s="216">
        <v>0.23529</v>
      </c>
      <c r="L276" s="216">
        <v>0.23529</v>
      </c>
    </row>
    <row r="277" spans="1:12" ht="10.5" customHeight="1" x14ac:dyDescent="0.25">
      <c r="A277" s="213" t="s">
        <v>338</v>
      </c>
      <c r="B277" s="214" t="s">
        <v>339</v>
      </c>
      <c r="C277" s="214" t="s">
        <v>736</v>
      </c>
      <c r="D277" s="214" t="s">
        <v>102</v>
      </c>
      <c r="E277" s="217" t="s">
        <v>20</v>
      </c>
      <c r="F277" s="215">
        <v>12</v>
      </c>
      <c r="G277" s="215">
        <v>11</v>
      </c>
      <c r="H277" s="216">
        <v>0.91666999999999998</v>
      </c>
      <c r="I277" s="216">
        <v>0.81818000000000002</v>
      </c>
      <c r="J277" s="216">
        <v>0.18182000000000001</v>
      </c>
      <c r="K277" s="216">
        <v>0.18182000000000001</v>
      </c>
      <c r="L277" s="216">
        <v>0.45455000000000001</v>
      </c>
    </row>
    <row r="278" spans="1:12" ht="10.5" customHeight="1" x14ac:dyDescent="0.25">
      <c r="A278" s="213" t="s">
        <v>340</v>
      </c>
      <c r="B278" s="214" t="s">
        <v>341</v>
      </c>
      <c r="C278" s="214" t="s">
        <v>737</v>
      </c>
      <c r="D278" s="214" t="s">
        <v>88</v>
      </c>
      <c r="E278" s="217" t="s">
        <v>20</v>
      </c>
      <c r="F278" s="215">
        <v>19</v>
      </c>
      <c r="G278" s="215">
        <v>18</v>
      </c>
      <c r="H278" s="216">
        <v>0.94737000000000005</v>
      </c>
      <c r="I278" s="216">
        <v>0.83333000000000002</v>
      </c>
      <c r="J278" s="216">
        <v>0.38889000000000001</v>
      </c>
      <c r="K278" s="216">
        <v>0.11111</v>
      </c>
      <c r="L278" s="216">
        <v>0.33333000000000002</v>
      </c>
    </row>
    <row r="279" spans="1:12" ht="10.5" customHeight="1" x14ac:dyDescent="0.25">
      <c r="A279" s="213" t="s">
        <v>738</v>
      </c>
      <c r="B279" s="214" t="s">
        <v>342</v>
      </c>
      <c r="C279" s="214" t="s">
        <v>739</v>
      </c>
      <c r="D279" s="214" t="s">
        <v>88</v>
      </c>
      <c r="E279" s="217" t="s">
        <v>20</v>
      </c>
      <c r="F279" s="215">
        <v>138</v>
      </c>
      <c r="G279" s="215">
        <v>126</v>
      </c>
      <c r="H279" s="216">
        <v>0.91303999999999996</v>
      </c>
      <c r="I279" s="216">
        <v>0.78571000000000002</v>
      </c>
      <c r="J279" s="216">
        <v>0.37302000000000002</v>
      </c>
      <c r="K279" s="216">
        <v>0.19048000000000001</v>
      </c>
      <c r="L279" s="216">
        <v>0.22222</v>
      </c>
    </row>
    <row r="280" spans="1:12" ht="10.5" customHeight="1" x14ac:dyDescent="0.25">
      <c r="A280" s="213"/>
      <c r="B280" s="214" t="s">
        <v>343</v>
      </c>
      <c r="C280" s="214" t="s">
        <v>543</v>
      </c>
      <c r="D280" s="214" t="s">
        <v>102</v>
      </c>
      <c r="E280" s="217" t="s">
        <v>20</v>
      </c>
      <c r="F280" s="215">
        <v>68</v>
      </c>
      <c r="G280" s="215">
        <v>64</v>
      </c>
      <c r="H280" s="216">
        <v>0.94118000000000002</v>
      </c>
      <c r="I280" s="216">
        <v>0.78125</v>
      </c>
      <c r="J280" s="216">
        <v>9.375E-2</v>
      </c>
      <c r="K280" s="216">
        <v>0.28125</v>
      </c>
      <c r="L280" s="216">
        <v>0.40625</v>
      </c>
    </row>
    <row r="281" spans="1:12" ht="10.5" customHeight="1" x14ac:dyDescent="0.25">
      <c r="A281" s="213"/>
      <c r="B281" s="214" t="s">
        <v>344</v>
      </c>
      <c r="C281" s="214" t="s">
        <v>740</v>
      </c>
      <c r="D281" s="214" t="s">
        <v>88</v>
      </c>
      <c r="E281" s="217" t="s">
        <v>90</v>
      </c>
      <c r="F281" s="215">
        <v>24</v>
      </c>
      <c r="G281" s="215">
        <v>20</v>
      </c>
      <c r="H281" s="216">
        <v>0.83333000000000002</v>
      </c>
      <c r="I281" s="216">
        <v>0.55000000000000004</v>
      </c>
      <c r="J281" s="216">
        <v>0</v>
      </c>
      <c r="K281" s="216">
        <v>0.35</v>
      </c>
      <c r="L281" s="216">
        <v>0.2</v>
      </c>
    </row>
    <row r="282" spans="1:12" ht="10.5" customHeight="1" x14ac:dyDescent="0.25">
      <c r="A282" s="213" t="s">
        <v>345</v>
      </c>
      <c r="B282" s="214" t="s">
        <v>346</v>
      </c>
      <c r="C282" s="214" t="s">
        <v>741</v>
      </c>
      <c r="D282" s="214" t="s">
        <v>88</v>
      </c>
      <c r="E282" s="217" t="s">
        <v>20</v>
      </c>
      <c r="F282" s="215">
        <v>48</v>
      </c>
      <c r="G282" s="215">
        <v>48</v>
      </c>
      <c r="H282" s="216">
        <v>1</v>
      </c>
      <c r="I282" s="216">
        <v>0.95833000000000002</v>
      </c>
      <c r="J282" s="216">
        <v>0.33333000000000002</v>
      </c>
      <c r="K282" s="216">
        <v>0.35416999999999998</v>
      </c>
      <c r="L282" s="216">
        <v>0.27083000000000002</v>
      </c>
    </row>
    <row r="283" spans="1:12" ht="10.5" customHeight="1" x14ac:dyDescent="0.25">
      <c r="A283" s="213" t="s">
        <v>347</v>
      </c>
      <c r="B283" s="214" t="s">
        <v>348</v>
      </c>
      <c r="C283" s="214" t="s">
        <v>742</v>
      </c>
      <c r="D283" s="214" t="s">
        <v>88</v>
      </c>
      <c r="E283" s="217" t="s">
        <v>20</v>
      </c>
      <c r="F283" s="215">
        <v>71</v>
      </c>
      <c r="G283" s="215">
        <v>62</v>
      </c>
      <c r="H283" s="216">
        <v>0.87324000000000002</v>
      </c>
      <c r="I283" s="216">
        <v>0.87097000000000002</v>
      </c>
      <c r="J283" s="216">
        <v>0.43547999999999998</v>
      </c>
      <c r="K283" s="216">
        <v>0.25806000000000001</v>
      </c>
      <c r="L283" s="216">
        <v>0.17741999999999999</v>
      </c>
    </row>
    <row r="284" spans="1:12" ht="10.5" customHeight="1" x14ac:dyDescent="0.25">
      <c r="A284" s="213"/>
      <c r="B284" s="214"/>
      <c r="C284" s="214"/>
      <c r="D284" s="214"/>
      <c r="E284" s="217" t="s">
        <v>90</v>
      </c>
      <c r="F284" s="215">
        <v>1</v>
      </c>
      <c r="G284" s="319" t="s">
        <v>408</v>
      </c>
      <c r="H284" s="319" t="s">
        <v>408</v>
      </c>
      <c r="I284" s="319" t="s">
        <v>408</v>
      </c>
      <c r="J284" s="319" t="s">
        <v>408</v>
      </c>
      <c r="K284" s="319" t="s">
        <v>408</v>
      </c>
      <c r="L284" s="319" t="s">
        <v>408</v>
      </c>
    </row>
    <row r="285" spans="1:12" ht="10.5" customHeight="1" x14ac:dyDescent="0.25">
      <c r="A285" s="213" t="s">
        <v>743</v>
      </c>
      <c r="B285" s="214" t="s">
        <v>349</v>
      </c>
      <c r="C285" s="214" t="s">
        <v>744</v>
      </c>
      <c r="D285" s="214" t="s">
        <v>88</v>
      </c>
      <c r="E285" s="217" t="s">
        <v>20</v>
      </c>
      <c r="F285" s="215">
        <v>107</v>
      </c>
      <c r="G285" s="215">
        <v>97</v>
      </c>
      <c r="H285" s="216">
        <v>0.90654000000000001</v>
      </c>
      <c r="I285" s="216">
        <v>0.79381000000000002</v>
      </c>
      <c r="J285" s="216">
        <v>0.35052</v>
      </c>
      <c r="K285" s="216">
        <v>0.2268</v>
      </c>
      <c r="L285" s="216">
        <v>0.21648999999999999</v>
      </c>
    </row>
    <row r="286" spans="1:12" ht="10.5" customHeight="1" x14ac:dyDescent="0.25">
      <c r="A286" s="213" t="s">
        <v>350</v>
      </c>
      <c r="B286" s="214" t="s">
        <v>351</v>
      </c>
      <c r="C286" s="214" t="s">
        <v>745</v>
      </c>
      <c r="D286" s="214" t="s">
        <v>88</v>
      </c>
      <c r="E286" s="217" t="s">
        <v>20</v>
      </c>
      <c r="F286" s="215">
        <v>118</v>
      </c>
      <c r="G286" s="215">
        <v>105</v>
      </c>
      <c r="H286" s="216">
        <v>0.88983000000000001</v>
      </c>
      <c r="I286" s="216">
        <v>0.81904999999999994</v>
      </c>
      <c r="J286" s="216">
        <v>0.37142999999999998</v>
      </c>
      <c r="K286" s="216">
        <v>0.30475999999999998</v>
      </c>
      <c r="L286" s="216">
        <v>0.14285999999999999</v>
      </c>
    </row>
    <row r="287" spans="1:12" ht="10.5" customHeight="1" x14ac:dyDescent="0.25">
      <c r="A287" s="213"/>
      <c r="B287" s="214" t="s">
        <v>352</v>
      </c>
      <c r="C287" s="214" t="s">
        <v>746</v>
      </c>
      <c r="D287" s="214" t="s">
        <v>88</v>
      </c>
      <c r="E287" s="217" t="s">
        <v>20</v>
      </c>
      <c r="F287" s="215">
        <v>94</v>
      </c>
      <c r="G287" s="215">
        <v>83</v>
      </c>
      <c r="H287" s="216">
        <v>0.88297999999999999</v>
      </c>
      <c r="I287" s="216">
        <v>0.81928000000000001</v>
      </c>
      <c r="J287" s="216">
        <v>0.34939999999999999</v>
      </c>
      <c r="K287" s="216">
        <v>0.26506000000000002</v>
      </c>
      <c r="L287" s="216">
        <v>0.20482</v>
      </c>
    </row>
    <row r="288" spans="1:12" ht="10.5" customHeight="1" x14ac:dyDescent="0.25">
      <c r="A288" s="213"/>
      <c r="B288" s="214"/>
      <c r="C288" s="214"/>
      <c r="D288" s="214"/>
      <c r="E288" s="217" t="s">
        <v>90</v>
      </c>
      <c r="F288" s="215">
        <v>6</v>
      </c>
      <c r="G288" s="215" t="s">
        <v>38</v>
      </c>
      <c r="H288" s="216" t="s">
        <v>38</v>
      </c>
      <c r="I288" s="216" t="s">
        <v>38</v>
      </c>
      <c r="J288" s="216" t="s">
        <v>38</v>
      </c>
      <c r="K288" s="216" t="s">
        <v>38</v>
      </c>
      <c r="L288" s="216" t="s">
        <v>38</v>
      </c>
    </row>
    <row r="289" spans="1:12" ht="10.5" customHeight="1" x14ac:dyDescent="0.25">
      <c r="A289" s="213"/>
      <c r="B289" s="214" t="s">
        <v>353</v>
      </c>
      <c r="C289" s="214" t="s">
        <v>747</v>
      </c>
      <c r="D289" s="214" t="s">
        <v>102</v>
      </c>
      <c r="E289" s="217" t="s">
        <v>20</v>
      </c>
      <c r="F289" s="215">
        <v>105</v>
      </c>
      <c r="G289" s="215">
        <v>94</v>
      </c>
      <c r="H289" s="216">
        <v>0.89524000000000004</v>
      </c>
      <c r="I289" s="216">
        <v>0.77659999999999996</v>
      </c>
      <c r="J289" s="216">
        <v>0.32979000000000003</v>
      </c>
      <c r="K289" s="216">
        <v>0.23404</v>
      </c>
      <c r="L289" s="216">
        <v>0.21276999999999999</v>
      </c>
    </row>
    <row r="290" spans="1:12" ht="10.5" customHeight="1" x14ac:dyDescent="0.25">
      <c r="A290" s="213"/>
      <c r="B290" s="214" t="s">
        <v>354</v>
      </c>
      <c r="C290" s="214" t="s">
        <v>748</v>
      </c>
      <c r="D290" s="214" t="s">
        <v>88</v>
      </c>
      <c r="E290" s="217" t="s">
        <v>20</v>
      </c>
      <c r="F290" s="215">
        <v>140</v>
      </c>
      <c r="G290" s="215">
        <v>120</v>
      </c>
      <c r="H290" s="216">
        <v>0.85714000000000001</v>
      </c>
      <c r="I290" s="216">
        <v>0.8</v>
      </c>
      <c r="J290" s="216">
        <v>0.30832999999999999</v>
      </c>
      <c r="K290" s="216">
        <v>0.30832999999999999</v>
      </c>
      <c r="L290" s="216">
        <v>0.18332999999999999</v>
      </c>
    </row>
    <row r="291" spans="1:12" ht="10.5" customHeight="1" x14ac:dyDescent="0.25">
      <c r="A291" s="213"/>
      <c r="B291" s="214"/>
      <c r="C291" s="214"/>
      <c r="D291" s="214"/>
      <c r="E291" s="217" t="s">
        <v>90</v>
      </c>
      <c r="F291" s="215">
        <v>4</v>
      </c>
      <c r="G291" s="319" t="s">
        <v>408</v>
      </c>
      <c r="H291" s="319" t="s">
        <v>408</v>
      </c>
      <c r="I291" s="319" t="s">
        <v>408</v>
      </c>
      <c r="J291" s="319" t="s">
        <v>408</v>
      </c>
      <c r="K291" s="319" t="s">
        <v>408</v>
      </c>
      <c r="L291" s="319" t="s">
        <v>408</v>
      </c>
    </row>
    <row r="292" spans="1:12" ht="10.5" customHeight="1" x14ac:dyDescent="0.25">
      <c r="A292" s="213"/>
      <c r="B292" s="214" t="s">
        <v>355</v>
      </c>
      <c r="C292" s="214" t="s">
        <v>749</v>
      </c>
      <c r="D292" s="214" t="s">
        <v>88</v>
      </c>
      <c r="E292" s="217" t="s">
        <v>90</v>
      </c>
      <c r="F292" s="215">
        <v>23</v>
      </c>
      <c r="G292" s="215">
        <v>20</v>
      </c>
      <c r="H292" s="216">
        <v>0.86956999999999995</v>
      </c>
      <c r="I292" s="216">
        <v>0.6</v>
      </c>
      <c r="J292" s="216">
        <v>0.15</v>
      </c>
      <c r="K292" s="216">
        <v>0.1</v>
      </c>
      <c r="L292" s="216">
        <v>0.35</v>
      </c>
    </row>
    <row r="293" spans="1:12" ht="10.5" customHeight="1" x14ac:dyDescent="0.25">
      <c r="A293" s="455" t="s">
        <v>750</v>
      </c>
      <c r="B293" s="214" t="s">
        <v>356</v>
      </c>
      <c r="C293" s="214" t="s">
        <v>751</v>
      </c>
      <c r="D293" s="214" t="s">
        <v>88</v>
      </c>
      <c r="E293" s="217" t="s">
        <v>20</v>
      </c>
      <c r="F293" s="215">
        <v>58</v>
      </c>
      <c r="G293" s="215">
        <v>56</v>
      </c>
      <c r="H293" s="216">
        <v>0.96552000000000004</v>
      </c>
      <c r="I293" s="216">
        <v>0.92857000000000001</v>
      </c>
      <c r="J293" s="216">
        <v>0.46428999999999998</v>
      </c>
      <c r="K293" s="216">
        <v>0.21429000000000001</v>
      </c>
      <c r="L293" s="216">
        <v>0.25</v>
      </c>
    </row>
    <row r="294" spans="1:12" ht="10.5" customHeight="1" x14ac:dyDescent="0.25">
      <c r="A294" s="455"/>
      <c r="B294" s="214"/>
      <c r="C294" s="214"/>
      <c r="D294" s="214"/>
      <c r="E294" s="217" t="s">
        <v>90</v>
      </c>
      <c r="F294" s="215">
        <v>1</v>
      </c>
      <c r="G294" s="319" t="s">
        <v>408</v>
      </c>
      <c r="H294" s="319" t="s">
        <v>408</v>
      </c>
      <c r="I294" s="319" t="s">
        <v>408</v>
      </c>
      <c r="J294" s="319" t="s">
        <v>408</v>
      </c>
      <c r="K294" s="319" t="s">
        <v>408</v>
      </c>
      <c r="L294" s="319" t="s">
        <v>408</v>
      </c>
    </row>
    <row r="295" spans="1:12" ht="10.5" customHeight="1" x14ac:dyDescent="0.25">
      <c r="A295" s="213" t="s">
        <v>357</v>
      </c>
      <c r="B295" s="214" t="s">
        <v>358</v>
      </c>
      <c r="C295" s="214" t="s">
        <v>752</v>
      </c>
      <c r="D295" s="214" t="s">
        <v>88</v>
      </c>
      <c r="E295" s="217" t="s">
        <v>90</v>
      </c>
      <c r="F295" s="215">
        <v>17</v>
      </c>
      <c r="G295" s="215">
        <v>14</v>
      </c>
      <c r="H295" s="216">
        <v>0.82352999999999998</v>
      </c>
      <c r="I295" s="216">
        <v>0.64285999999999999</v>
      </c>
      <c r="J295" s="216">
        <v>7.1429999999999993E-2</v>
      </c>
      <c r="K295" s="216">
        <v>0.14285999999999999</v>
      </c>
      <c r="L295" s="216">
        <v>0.42857000000000001</v>
      </c>
    </row>
    <row r="296" spans="1:12" ht="18" x14ac:dyDescent="0.25">
      <c r="A296" s="213" t="s">
        <v>753</v>
      </c>
      <c r="B296" s="214" t="s">
        <v>406</v>
      </c>
      <c r="C296" s="214" t="s">
        <v>754</v>
      </c>
      <c r="D296" s="214" t="s">
        <v>88</v>
      </c>
      <c r="E296" s="217" t="s">
        <v>20</v>
      </c>
      <c r="F296" s="215">
        <v>13</v>
      </c>
      <c r="G296" s="215">
        <v>12</v>
      </c>
      <c r="H296" s="216">
        <v>0.92308000000000001</v>
      </c>
      <c r="I296" s="216">
        <v>0.66666999999999998</v>
      </c>
      <c r="J296" s="216">
        <v>0.25</v>
      </c>
      <c r="K296" s="216">
        <v>0.25</v>
      </c>
      <c r="L296" s="216">
        <v>0.16667000000000001</v>
      </c>
    </row>
    <row r="297" spans="1:12" ht="10.5" customHeight="1" x14ac:dyDescent="0.25">
      <c r="A297" s="213" t="s">
        <v>755</v>
      </c>
      <c r="B297" s="214" t="s">
        <v>359</v>
      </c>
      <c r="C297" s="214" t="s">
        <v>756</v>
      </c>
      <c r="D297" s="214" t="s">
        <v>88</v>
      </c>
      <c r="E297" s="217" t="s">
        <v>20</v>
      </c>
      <c r="F297" s="215">
        <v>17</v>
      </c>
      <c r="G297" s="215">
        <v>17</v>
      </c>
      <c r="H297" s="216">
        <v>1</v>
      </c>
      <c r="I297" s="216">
        <v>0.88234999999999997</v>
      </c>
      <c r="J297" s="216">
        <v>0.52941000000000005</v>
      </c>
      <c r="K297" s="216">
        <v>0.17646999999999999</v>
      </c>
      <c r="L297" s="216">
        <v>0.17646999999999999</v>
      </c>
    </row>
    <row r="298" spans="1:12" ht="18" x14ac:dyDescent="0.25">
      <c r="A298" s="213" t="s">
        <v>757</v>
      </c>
      <c r="B298" s="214" t="s">
        <v>360</v>
      </c>
      <c r="C298" s="214" t="s">
        <v>592</v>
      </c>
      <c r="D298" s="214" t="s">
        <v>88</v>
      </c>
      <c r="E298" s="217" t="s">
        <v>20</v>
      </c>
      <c r="F298" s="215">
        <v>28</v>
      </c>
      <c r="G298" s="215">
        <v>27</v>
      </c>
      <c r="H298" s="216">
        <v>0.96428999999999998</v>
      </c>
      <c r="I298" s="216">
        <v>0.96296000000000004</v>
      </c>
      <c r="J298" s="216">
        <v>0.37036999999999998</v>
      </c>
      <c r="K298" s="216">
        <v>0.33333000000000002</v>
      </c>
      <c r="L298" s="216">
        <v>0.25925999999999999</v>
      </c>
    </row>
    <row r="299" spans="1:12" ht="10.5" customHeight="1" x14ac:dyDescent="0.25">
      <c r="A299" s="455" t="s">
        <v>758</v>
      </c>
      <c r="B299" s="214" t="s">
        <v>361</v>
      </c>
      <c r="C299" s="214" t="s">
        <v>735</v>
      </c>
      <c r="D299" s="214" t="s">
        <v>88</v>
      </c>
      <c r="E299" s="217" t="s">
        <v>20</v>
      </c>
      <c r="F299" s="215">
        <v>46</v>
      </c>
      <c r="G299" s="215">
        <v>44</v>
      </c>
      <c r="H299" s="216">
        <v>0.95652000000000004</v>
      </c>
      <c r="I299" s="216">
        <v>0.81818000000000002</v>
      </c>
      <c r="J299" s="216">
        <v>0.34090999999999999</v>
      </c>
      <c r="K299" s="216">
        <v>0.22727</v>
      </c>
      <c r="L299" s="216">
        <v>0.25</v>
      </c>
    </row>
    <row r="300" spans="1:12" ht="10.5" customHeight="1" x14ac:dyDescent="0.25">
      <c r="A300" s="455"/>
      <c r="B300" s="214" t="s">
        <v>362</v>
      </c>
      <c r="C300" s="214" t="s">
        <v>759</v>
      </c>
      <c r="D300" s="214" t="s">
        <v>88</v>
      </c>
      <c r="E300" s="217" t="s">
        <v>90</v>
      </c>
      <c r="F300" s="215">
        <v>24</v>
      </c>
      <c r="G300" s="215">
        <v>23</v>
      </c>
      <c r="H300" s="216">
        <v>0.95833000000000002</v>
      </c>
      <c r="I300" s="216">
        <v>0.52173999999999998</v>
      </c>
      <c r="J300" s="216">
        <v>0</v>
      </c>
      <c r="K300" s="216">
        <v>4.3479999999999998E-2</v>
      </c>
      <c r="L300" s="216">
        <v>0.47826000000000002</v>
      </c>
    </row>
    <row r="301" spans="1:12" ht="10.5" customHeight="1" x14ac:dyDescent="0.25">
      <c r="A301" s="455"/>
      <c r="B301" s="214" t="s">
        <v>363</v>
      </c>
      <c r="C301" s="214" t="s">
        <v>665</v>
      </c>
      <c r="D301" s="214" t="s">
        <v>102</v>
      </c>
      <c r="E301" s="217" t="s">
        <v>20</v>
      </c>
      <c r="F301" s="215">
        <v>17</v>
      </c>
      <c r="G301" s="215">
        <v>16</v>
      </c>
      <c r="H301" s="216">
        <v>0.94118000000000002</v>
      </c>
      <c r="I301" s="216">
        <v>0.6875</v>
      </c>
      <c r="J301" s="216">
        <v>0.1875</v>
      </c>
      <c r="K301" s="216">
        <v>0.4375</v>
      </c>
      <c r="L301" s="216">
        <v>6.25E-2</v>
      </c>
    </row>
    <row r="302" spans="1:12" ht="18" x14ac:dyDescent="0.25">
      <c r="A302" s="213" t="s">
        <v>760</v>
      </c>
      <c r="B302" s="214" t="s">
        <v>365</v>
      </c>
      <c r="C302" s="214" t="s">
        <v>761</v>
      </c>
      <c r="D302" s="214" t="s">
        <v>88</v>
      </c>
      <c r="E302" s="217" t="s">
        <v>20</v>
      </c>
      <c r="F302" s="215">
        <v>35</v>
      </c>
      <c r="G302" s="215">
        <v>33</v>
      </c>
      <c r="H302" s="216">
        <v>0.94286000000000003</v>
      </c>
      <c r="I302" s="216">
        <v>0.75758000000000003</v>
      </c>
      <c r="J302" s="216">
        <v>0.27272999999999997</v>
      </c>
      <c r="K302" s="216">
        <v>0.21212</v>
      </c>
      <c r="L302" s="216">
        <v>0.27272999999999997</v>
      </c>
    </row>
    <row r="303" spans="1:12" ht="18" x14ac:dyDescent="0.25">
      <c r="A303" s="213" t="s">
        <v>762</v>
      </c>
      <c r="B303" s="214" t="s">
        <v>364</v>
      </c>
      <c r="C303" s="214" t="s">
        <v>763</v>
      </c>
      <c r="D303" s="214" t="s">
        <v>88</v>
      </c>
      <c r="E303" s="217" t="s">
        <v>20</v>
      </c>
      <c r="F303" s="215">
        <v>96</v>
      </c>
      <c r="G303" s="215">
        <v>92</v>
      </c>
      <c r="H303" s="216">
        <v>0.95833000000000002</v>
      </c>
      <c r="I303" s="216">
        <v>0.77173999999999998</v>
      </c>
      <c r="J303" s="216">
        <v>0.27173999999999998</v>
      </c>
      <c r="K303" s="216">
        <v>0.26086999999999999</v>
      </c>
      <c r="L303" s="216">
        <v>0.23913000000000001</v>
      </c>
    </row>
    <row r="304" spans="1:12" ht="18" x14ac:dyDescent="0.25">
      <c r="A304" s="213" t="s">
        <v>764</v>
      </c>
      <c r="B304" s="214" t="s">
        <v>366</v>
      </c>
      <c r="C304" s="214" t="s">
        <v>765</v>
      </c>
      <c r="D304" s="214" t="s">
        <v>88</v>
      </c>
      <c r="E304" s="217" t="s">
        <v>20</v>
      </c>
      <c r="F304" s="215">
        <v>23</v>
      </c>
      <c r="G304" s="215">
        <v>19</v>
      </c>
      <c r="H304" s="216">
        <v>0.82608999999999999</v>
      </c>
      <c r="I304" s="216">
        <v>0.73684000000000005</v>
      </c>
      <c r="J304" s="216">
        <v>0.15789</v>
      </c>
      <c r="K304" s="216">
        <v>0.10526000000000001</v>
      </c>
      <c r="L304" s="216">
        <v>0.47367999999999999</v>
      </c>
    </row>
    <row r="305" spans="1:12" ht="10.5" customHeight="1" x14ac:dyDescent="0.25">
      <c r="A305" s="213" t="s">
        <v>766</v>
      </c>
      <c r="B305" s="214" t="s">
        <v>367</v>
      </c>
      <c r="C305" s="214" t="s">
        <v>543</v>
      </c>
      <c r="D305" s="214" t="s">
        <v>102</v>
      </c>
      <c r="E305" s="217" t="s">
        <v>20</v>
      </c>
      <c r="F305" s="215">
        <v>46</v>
      </c>
      <c r="G305" s="215">
        <v>39</v>
      </c>
      <c r="H305" s="216">
        <v>0.84782999999999997</v>
      </c>
      <c r="I305" s="216">
        <v>0.48718</v>
      </c>
      <c r="J305" s="216">
        <v>0.10256</v>
      </c>
      <c r="K305" s="216">
        <v>0.20513000000000001</v>
      </c>
      <c r="L305" s="216">
        <v>0.17949000000000001</v>
      </c>
    </row>
    <row r="306" spans="1:12" ht="10.5" customHeight="1" x14ac:dyDescent="0.25">
      <c r="A306" s="213" t="s">
        <v>368</v>
      </c>
      <c r="B306" s="214" t="s">
        <v>369</v>
      </c>
      <c r="C306" s="214" t="s">
        <v>767</v>
      </c>
      <c r="D306" s="214" t="s">
        <v>88</v>
      </c>
      <c r="E306" s="217" t="s">
        <v>90</v>
      </c>
      <c r="F306" s="215">
        <v>21</v>
      </c>
      <c r="G306" s="215">
        <v>20</v>
      </c>
      <c r="H306" s="216">
        <v>0.95238</v>
      </c>
      <c r="I306" s="216">
        <v>0.6</v>
      </c>
      <c r="J306" s="216">
        <v>0.05</v>
      </c>
      <c r="K306" s="216">
        <v>0.25</v>
      </c>
      <c r="L306" s="216">
        <v>0.3</v>
      </c>
    </row>
    <row r="307" spans="1:12" ht="10.5" customHeight="1" x14ac:dyDescent="0.25">
      <c r="A307" s="213"/>
      <c r="B307" s="214" t="s">
        <v>370</v>
      </c>
      <c r="C307" s="214" t="s">
        <v>768</v>
      </c>
      <c r="D307" s="214" t="s">
        <v>88</v>
      </c>
      <c r="E307" s="217" t="s">
        <v>20</v>
      </c>
      <c r="F307" s="215">
        <v>132</v>
      </c>
      <c r="G307" s="215">
        <v>117</v>
      </c>
      <c r="H307" s="216">
        <v>0.88636000000000004</v>
      </c>
      <c r="I307" s="216">
        <v>0.86324999999999996</v>
      </c>
      <c r="J307" s="216">
        <v>0.40171000000000001</v>
      </c>
      <c r="K307" s="216">
        <v>0.22222</v>
      </c>
      <c r="L307" s="216">
        <v>0.23932</v>
      </c>
    </row>
    <row r="308" spans="1:12" ht="10.5" customHeight="1" x14ac:dyDescent="0.25">
      <c r="A308" s="213"/>
      <c r="B308" s="214"/>
      <c r="C308" s="214"/>
      <c r="D308" s="214"/>
      <c r="E308" s="217" t="s">
        <v>90</v>
      </c>
      <c r="F308" s="215">
        <v>5</v>
      </c>
      <c r="G308" s="215">
        <v>4</v>
      </c>
      <c r="H308" s="216">
        <v>0.8</v>
      </c>
      <c r="I308" s="216">
        <v>0</v>
      </c>
      <c r="J308" s="216">
        <v>0</v>
      </c>
      <c r="K308" s="216">
        <v>0</v>
      </c>
      <c r="L308" s="216">
        <v>0</v>
      </c>
    </row>
    <row r="309" spans="1:12" ht="10.5" customHeight="1" x14ac:dyDescent="0.25">
      <c r="A309" s="213"/>
      <c r="B309" s="214" t="s">
        <v>371</v>
      </c>
      <c r="C309" s="214" t="s">
        <v>769</v>
      </c>
      <c r="D309" s="214" t="s">
        <v>102</v>
      </c>
      <c r="E309" s="217" t="s">
        <v>20</v>
      </c>
      <c r="F309" s="215">
        <v>17</v>
      </c>
      <c r="G309" s="215">
        <v>16</v>
      </c>
      <c r="H309" s="216">
        <v>0.94118000000000002</v>
      </c>
      <c r="I309" s="216">
        <v>0.6875</v>
      </c>
      <c r="J309" s="216">
        <v>0.1875</v>
      </c>
      <c r="K309" s="216">
        <v>0.1875</v>
      </c>
      <c r="L309" s="216">
        <v>0.3125</v>
      </c>
    </row>
    <row r="310" spans="1:12" ht="10.5" customHeight="1" x14ac:dyDescent="0.25">
      <c r="A310" s="213" t="s">
        <v>770</v>
      </c>
      <c r="B310" s="214" t="s">
        <v>372</v>
      </c>
      <c r="C310" s="214" t="s">
        <v>771</v>
      </c>
      <c r="D310" s="214" t="s">
        <v>88</v>
      </c>
      <c r="E310" s="217" t="s">
        <v>20</v>
      </c>
      <c r="F310" s="215">
        <v>98</v>
      </c>
      <c r="G310" s="215">
        <v>89</v>
      </c>
      <c r="H310" s="216">
        <v>0.90815999999999997</v>
      </c>
      <c r="I310" s="216">
        <v>0.82021999999999995</v>
      </c>
      <c r="J310" s="216">
        <v>0.39326</v>
      </c>
      <c r="K310" s="216">
        <v>0.22472</v>
      </c>
      <c r="L310" s="216">
        <v>0.20225000000000001</v>
      </c>
    </row>
    <row r="311" spans="1:12" ht="10.5" customHeight="1" x14ac:dyDescent="0.25">
      <c r="A311" s="213" t="s">
        <v>373</v>
      </c>
      <c r="B311" s="214" t="s">
        <v>374</v>
      </c>
      <c r="C311" s="214" t="s">
        <v>556</v>
      </c>
      <c r="D311" s="214" t="s">
        <v>88</v>
      </c>
      <c r="E311" s="217" t="s">
        <v>20</v>
      </c>
      <c r="F311" s="215">
        <v>80</v>
      </c>
      <c r="G311" s="215">
        <v>69</v>
      </c>
      <c r="H311" s="216">
        <v>0.86250000000000004</v>
      </c>
      <c r="I311" s="216">
        <v>0.78261000000000003</v>
      </c>
      <c r="J311" s="216">
        <v>0.52173999999999998</v>
      </c>
      <c r="K311" s="216">
        <v>0.17391000000000001</v>
      </c>
      <c r="L311" s="216">
        <v>8.6959999999999996E-2</v>
      </c>
    </row>
    <row r="312" spans="1:12" ht="10.5" customHeight="1" x14ac:dyDescent="0.25">
      <c r="A312" s="213"/>
      <c r="B312" s="214" t="s">
        <v>375</v>
      </c>
      <c r="C312" s="214" t="s">
        <v>772</v>
      </c>
      <c r="D312" s="214" t="s">
        <v>102</v>
      </c>
      <c r="E312" s="217" t="s">
        <v>20</v>
      </c>
      <c r="F312" s="215">
        <v>23</v>
      </c>
      <c r="G312" s="215">
        <v>21</v>
      </c>
      <c r="H312" s="216">
        <v>0.91303999999999996</v>
      </c>
      <c r="I312" s="216">
        <v>0.71428999999999998</v>
      </c>
      <c r="J312" s="216">
        <v>0.14285999999999999</v>
      </c>
      <c r="K312" s="216">
        <v>0.33333000000000002</v>
      </c>
      <c r="L312" s="216">
        <v>0.23810000000000001</v>
      </c>
    </row>
    <row r="313" spans="1:12" x14ac:dyDescent="0.25">
      <c r="A313" s="203"/>
      <c r="B313" s="220"/>
      <c r="C313" s="220"/>
      <c r="D313" s="223"/>
      <c r="E313" s="224" t="s">
        <v>20</v>
      </c>
      <c r="F313" s="221">
        <v>6389</v>
      </c>
      <c r="G313" s="221">
        <v>5880</v>
      </c>
      <c r="H313" s="222">
        <v>0.92032999999999998</v>
      </c>
      <c r="I313" s="222">
        <v>0.82296000000000002</v>
      </c>
      <c r="J313" s="222">
        <v>0.35646</v>
      </c>
      <c r="K313" s="222">
        <v>0.24626000000000001</v>
      </c>
      <c r="L313" s="222">
        <v>0.22023999999999999</v>
      </c>
    </row>
    <row r="314" spans="1:12" x14ac:dyDescent="0.25">
      <c r="A314" s="203" t="s">
        <v>41</v>
      </c>
      <c r="B314" s="220"/>
      <c r="C314" s="220"/>
      <c r="D314" s="223"/>
      <c r="E314" s="224" t="s">
        <v>90</v>
      </c>
      <c r="F314" s="221">
        <v>403</v>
      </c>
      <c r="G314" s="221">
        <v>356</v>
      </c>
      <c r="H314" s="222">
        <v>0.88336999999999999</v>
      </c>
      <c r="I314" s="222">
        <v>0.62078999999999995</v>
      </c>
      <c r="J314" s="222">
        <v>7.8649999999999998E-2</v>
      </c>
      <c r="K314" s="222">
        <v>0.21909999999999999</v>
      </c>
      <c r="L314" s="222">
        <v>0.32302999999999998</v>
      </c>
    </row>
    <row r="315" spans="1:12" x14ac:dyDescent="0.25">
      <c r="A315" s="203"/>
      <c r="B315" s="209"/>
      <c r="C315" s="209"/>
      <c r="D315" s="209"/>
      <c r="E315" s="218"/>
      <c r="F315" s="210">
        <v>6792</v>
      </c>
      <c r="G315" s="210">
        <v>6236</v>
      </c>
      <c r="H315" s="211">
        <v>0.91813999999999996</v>
      </c>
      <c r="I315" s="211">
        <v>0.81142000000000003</v>
      </c>
      <c r="J315" s="211">
        <v>0.34060000000000001</v>
      </c>
      <c r="K315" s="211">
        <v>0.24471000000000001</v>
      </c>
      <c r="L315" s="211">
        <v>0.22611000000000001</v>
      </c>
    </row>
    <row r="316" spans="1:12" x14ac:dyDescent="0.25">
      <c r="A316" s="325"/>
    </row>
    <row r="319" spans="1:12" x14ac:dyDescent="0.25">
      <c r="A319" s="205"/>
      <c r="B319" s="206"/>
      <c r="C319" s="206"/>
      <c r="D319" s="206"/>
      <c r="E319" s="212"/>
      <c r="F319" s="207"/>
      <c r="G319" s="207"/>
      <c r="H319" s="207"/>
      <c r="I319" s="452" t="s">
        <v>49</v>
      </c>
      <c r="J319" s="452"/>
      <c r="K319" s="452"/>
      <c r="L319" s="452"/>
    </row>
    <row r="320" spans="1:12" ht="23.25" thickBot="1" x14ac:dyDescent="0.3">
      <c r="A320" s="324"/>
      <c r="B320" s="208"/>
      <c r="C320" s="208"/>
      <c r="D320" s="208"/>
      <c r="E320" s="314" t="s">
        <v>0</v>
      </c>
      <c r="F320" s="314" t="s">
        <v>82</v>
      </c>
      <c r="G320" s="314" t="s">
        <v>3</v>
      </c>
      <c r="H320" s="314" t="s">
        <v>4</v>
      </c>
      <c r="I320" s="314" t="s">
        <v>21</v>
      </c>
      <c r="J320" s="314" t="s">
        <v>83</v>
      </c>
      <c r="K320" s="314" t="s">
        <v>84</v>
      </c>
      <c r="L320" s="314" t="s">
        <v>85</v>
      </c>
    </row>
    <row r="321" spans="1:12" ht="15.75" thickTop="1" x14ac:dyDescent="0.25">
      <c r="A321" s="204" t="s">
        <v>412</v>
      </c>
      <c r="B321" s="197"/>
      <c r="C321" s="197"/>
      <c r="D321" s="198"/>
      <c r="E321" s="199" t="s">
        <v>20</v>
      </c>
      <c r="F321" s="200">
        <v>13426</v>
      </c>
      <c r="G321" s="200">
        <v>12348</v>
      </c>
      <c r="H321" s="201">
        <v>0.91971000000000003</v>
      </c>
      <c r="I321" s="201">
        <v>0.80830999999999997</v>
      </c>
      <c r="J321" s="201">
        <v>0.33244000000000001</v>
      </c>
      <c r="K321" s="201">
        <v>0.25</v>
      </c>
      <c r="L321" s="201">
        <v>0.22586999999999999</v>
      </c>
    </row>
    <row r="322" spans="1:12" x14ac:dyDescent="0.25">
      <c r="A322" s="203" t="s">
        <v>415</v>
      </c>
      <c r="B322" s="202"/>
      <c r="C322" s="202"/>
      <c r="D322" s="223"/>
      <c r="E322" s="224" t="s">
        <v>90</v>
      </c>
      <c r="F322" s="221">
        <v>922</v>
      </c>
      <c r="G322" s="221">
        <v>801</v>
      </c>
      <c r="H322" s="222">
        <v>0.86875999999999998</v>
      </c>
      <c r="I322" s="222">
        <v>0.63546000000000002</v>
      </c>
      <c r="J322" s="222">
        <v>7.3660000000000003E-2</v>
      </c>
      <c r="K322" s="222">
        <v>0.22097</v>
      </c>
      <c r="L322" s="222">
        <v>0.34082000000000001</v>
      </c>
    </row>
    <row r="323" spans="1:12" x14ac:dyDescent="0.25">
      <c r="A323" s="203" t="s">
        <v>774</v>
      </c>
      <c r="B323" s="209"/>
      <c r="C323" s="209"/>
      <c r="D323" s="209"/>
      <c r="E323" s="218"/>
      <c r="F323" s="210">
        <v>14348</v>
      </c>
      <c r="G323" s="210">
        <v>13149</v>
      </c>
      <c r="H323" s="211">
        <v>0.91642999999999997</v>
      </c>
      <c r="I323" s="211">
        <v>0.79778000000000004</v>
      </c>
      <c r="J323" s="211">
        <v>0.31668000000000002</v>
      </c>
      <c r="K323" s="211">
        <v>0.24823000000000001</v>
      </c>
      <c r="L323" s="211">
        <v>0.23286999999999999</v>
      </c>
    </row>
  </sheetData>
  <mergeCells count="22">
    <mergeCell ref="A293:A294"/>
    <mergeCell ref="A299:A301"/>
    <mergeCell ref="A173:A174"/>
    <mergeCell ref="A215:A216"/>
    <mergeCell ref="A222:A246"/>
    <mergeCell ref="A247:A249"/>
    <mergeCell ref="A268:A269"/>
    <mergeCell ref="A146:A147"/>
    <mergeCell ref="A153:A154"/>
    <mergeCell ref="A155:A156"/>
    <mergeCell ref="A166:A168"/>
    <mergeCell ref="A171:A172"/>
    <mergeCell ref="A8:A9"/>
    <mergeCell ref="A58:A59"/>
    <mergeCell ref="A63:A65"/>
    <mergeCell ref="A110:A111"/>
    <mergeCell ref="A142:A145"/>
    <mergeCell ref="I319:L319"/>
    <mergeCell ref="I197:L197"/>
    <mergeCell ref="I5:L5"/>
    <mergeCell ref="I81:L81"/>
    <mergeCell ref="I133:L1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1</vt:i4>
      </vt:variant>
    </vt:vector>
  </HeadingPairs>
  <TitlesOfParts>
    <vt:vector size="29" baseType="lpstr">
      <vt:lpstr>DOC</vt:lpstr>
      <vt:lpstr>F1</vt:lpstr>
      <vt:lpstr>T1</vt:lpstr>
      <vt:lpstr>F2</vt:lpstr>
      <vt:lpstr>F3</vt:lpstr>
      <vt:lpstr>T2</vt:lpstr>
      <vt:lpstr>F4</vt:lpstr>
      <vt:lpstr>T3</vt:lpstr>
      <vt:lpstr>T4</vt:lpstr>
      <vt:lpstr>A2</vt:lpstr>
      <vt:lpstr>A3</vt:lpstr>
      <vt:lpstr>A4</vt:lpstr>
      <vt:lpstr>A5</vt:lpstr>
      <vt:lpstr>A6</vt:lpstr>
      <vt:lpstr>A7</vt:lpstr>
      <vt:lpstr>A8</vt:lpstr>
      <vt:lpstr>A9</vt:lpstr>
      <vt:lpstr>A10</vt:lpstr>
      <vt:lpstr>A11</vt:lpstr>
      <vt:lpstr>A12</vt:lpstr>
      <vt:lpstr>A13</vt:lpstr>
      <vt:lpstr>A14</vt:lpstr>
      <vt:lpstr>A15</vt:lpstr>
      <vt:lpstr>A16</vt:lpstr>
      <vt:lpstr>A17</vt:lpstr>
      <vt:lpstr>A18</vt:lpstr>
      <vt:lpstr>A19</vt:lpstr>
      <vt:lpstr>A20</vt:lpstr>
      <vt:lpstr>'A3'!Zone_d_impression</vt:lpstr>
    </vt:vector>
  </TitlesOfParts>
  <Company>Rectorat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CADORET</dc:creator>
  <cp:lastModifiedBy>Utilisateur Windows</cp:lastModifiedBy>
  <dcterms:created xsi:type="dcterms:W3CDTF">2015-11-05T08:10:22Z</dcterms:created>
  <dcterms:modified xsi:type="dcterms:W3CDTF">2018-04-06T09:43:07Z</dcterms:modified>
</cp:coreProperties>
</file>