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Users\acadoret\Documents\Etudes et travaux\Reponses a la demande\ACdemandeDSE_Internes\2017\"/>
    </mc:Choice>
  </mc:AlternateContent>
  <bookViews>
    <workbookView xWindow="-105" yWindow="15" windowWidth="12465" windowHeight="12270" tabRatio="906"/>
  </bookViews>
  <sheets>
    <sheet name="DOC" sheetId="38" r:id="rId1"/>
    <sheet name="sect" sheetId="32" r:id="rId2"/>
    <sheet name="evol" sheetId="13" r:id="rId3"/>
    <sheet name="formation" sheetId="14" r:id="rId4"/>
    <sheet name="etab" sheetId="15" r:id="rId5"/>
    <sheet name="etab_sexe" sheetId="16" r:id="rId6"/>
    <sheet name="pcs" sheetId="33" r:id="rId7"/>
    <sheet name="cartes" sheetId="37" r:id="rId8"/>
    <sheet name="pu_dep_etab" sheetId="18" r:id="rId9"/>
    <sheet name="pu_dep_etab_sexe" sheetId="17" r:id="rId10"/>
    <sheet name="pu03_com_rne_sexe" sheetId="19" r:id="rId11"/>
    <sheet name="pu15_com_rne_sexe" sheetId="23" r:id="rId12"/>
    <sheet name="pu43_com_rne_sexe" sheetId="24" r:id="rId13"/>
    <sheet name="pu63_com_rne_sexe" sheetId="25" r:id="rId14"/>
    <sheet name="pr_dep_etab" sheetId="30" r:id="rId15"/>
    <sheet name="pr_dep_etab_sexe" sheetId="31" r:id="rId16"/>
    <sheet name="pr03_com_rne_sexe" sheetId="26" r:id="rId17"/>
    <sheet name="pr15_com_rne_sexe" sheetId="27" r:id="rId18"/>
    <sheet name="pr43_com_rne_sexe" sheetId="28" r:id="rId19"/>
    <sheet name="pr63_com_rne_sexe" sheetId="29" r:id="rId20"/>
  </sheets>
  <definedNames>
    <definedName name="Res_sas_2014_2015" localSheetId="5">etab_sexe!#REF!</definedName>
    <definedName name="_xlnm.Print_Area" localSheetId="4">etab!$A$1:$I$15</definedName>
    <definedName name="_xlnm.Print_Area" localSheetId="5">etab_sexe!$A$1:$L$16</definedName>
    <definedName name="_xlnm.Print_Area" localSheetId="2">evol!$A$1:$K$52</definedName>
    <definedName name="_xlnm.Print_Area" localSheetId="3">formation!$A$1:$H$33</definedName>
    <definedName name="_xlnm.Print_Area" localSheetId="14">pr_dep_etab!$A$1:$I$24</definedName>
    <definedName name="_xlnm.Print_Area" localSheetId="15">pr_dep_etab_sexe!$A$1:$N$24</definedName>
    <definedName name="_xlnm.Print_Area" localSheetId="16">pr03_com_rne_sexe!$A$1:$N$3</definedName>
    <definedName name="_xlnm.Print_Area" localSheetId="17">pr15_com_rne_sexe!$A$1:$N$3</definedName>
    <definedName name="_xlnm.Print_Area" localSheetId="18">pr43_com_rne_sexe!$A$1:$N$3</definedName>
    <definedName name="_xlnm.Print_Area" localSheetId="19">pr63_com_rne_sexe!$A$1:$N$3</definedName>
    <definedName name="_xlnm.Print_Area" localSheetId="8">pu_dep_etab!$A$1:$I$29</definedName>
    <definedName name="_xlnm.Print_Area" localSheetId="9">pu_dep_etab_sexe!$A$1:$N$29</definedName>
    <definedName name="_xlnm.Print_Area" localSheetId="10">pu03_com_rne_sexe!$A$1:$O$3</definedName>
    <definedName name="_xlnm.Print_Area" localSheetId="11">pu15_com_rne_sexe!$A$1:$O$3</definedName>
    <definedName name="_xlnm.Print_Area" localSheetId="12">pu43_com_rne_sexe!$A$1:$N$3</definedName>
    <definedName name="_xlnm.Print_Area" localSheetId="13">pu63_com_rne_sexe!$A$1:$N$88</definedName>
    <definedName name="_xlnm.Print_Area" localSheetId="1">sect!$A$1:$I$8</definedName>
  </definedNames>
  <calcPr calcId="162913"/>
</workbook>
</file>

<file path=xl/calcChain.xml><?xml version="1.0" encoding="utf-8"?>
<calcChain xmlns="http://schemas.openxmlformats.org/spreadsheetml/2006/main">
  <c r="L2" i="37" l="1"/>
  <c r="L3" i="37" s="1"/>
  <c r="L4" i="37" s="1"/>
  <c r="L5" i="37" s="1"/>
  <c r="L6" i="37" s="1"/>
  <c r="L7" i="37" s="1"/>
  <c r="L8" i="37" s="1"/>
  <c r="L9" i="37" s="1"/>
  <c r="L10" i="37" s="1"/>
  <c r="L11" i="37" s="1"/>
  <c r="L12" i="37" s="1"/>
  <c r="L13" i="37" s="1"/>
  <c r="L14" i="37" s="1"/>
  <c r="L15" i="37" s="1"/>
  <c r="L16" i="37" s="1"/>
  <c r="L17" i="37" s="1"/>
  <c r="L18" i="37" s="1"/>
  <c r="L19" i="37" s="1"/>
  <c r="L20" i="37" s="1"/>
  <c r="L21" i="37" s="1"/>
  <c r="L22" i="37" s="1"/>
  <c r="L23" i="37" s="1"/>
  <c r="L24" i="37" s="1"/>
  <c r="L25" i="37" s="1"/>
  <c r="L26" i="37" s="1"/>
  <c r="L27" i="37" s="1"/>
  <c r="L28" i="37" s="1"/>
  <c r="L29" i="37" s="1"/>
  <c r="L30" i="37" s="1"/>
  <c r="L31" i="37" s="1"/>
  <c r="L32" i="37" s="1"/>
  <c r="L33" i="37" s="1"/>
  <c r="L34" i="37" s="1"/>
  <c r="L35" i="37" s="1"/>
  <c r="L36" i="37" s="1"/>
  <c r="L37" i="37" s="1"/>
  <c r="L38" i="37" s="1"/>
  <c r="L39" i="37" s="1"/>
  <c r="L40" i="37" s="1"/>
  <c r="L41" i="37" s="1"/>
  <c r="L42" i="37" s="1"/>
  <c r="L43" i="37" s="1"/>
  <c r="L44" i="37" s="1"/>
  <c r="L45" i="37" s="1"/>
  <c r="L46" i="37" s="1"/>
  <c r="L47" i="37" s="1"/>
  <c r="L48" i="37" s="1"/>
  <c r="L49" i="37" s="1"/>
  <c r="L50" i="37" s="1"/>
  <c r="U5" i="33"/>
  <c r="Q5" i="33"/>
  <c r="AA5" i="33"/>
  <c r="U3" i="37"/>
  <c r="U4" i="37" s="1"/>
  <c r="U5" i="37" s="1"/>
  <c r="U6" i="37" s="1"/>
  <c r="U7" i="37" s="1"/>
  <c r="U8" i="37" s="1"/>
  <c r="U9" i="37" s="1"/>
  <c r="U10" i="37" s="1"/>
  <c r="U11" i="37" s="1"/>
  <c r="U12" i="37" s="1"/>
  <c r="U13" i="37" s="1"/>
  <c r="U14" i="37" s="1"/>
  <c r="U15" i="37" s="1"/>
  <c r="U16" i="37" s="1"/>
  <c r="U17" i="37" s="1"/>
  <c r="U18" i="37" s="1"/>
  <c r="U19" i="37" s="1"/>
  <c r="U20" i="37" s="1"/>
  <c r="U21" i="37" s="1"/>
  <c r="U22" i="37" s="1"/>
  <c r="U23" i="37" s="1"/>
  <c r="U24" i="37" s="1"/>
  <c r="U25" i="37" s="1"/>
  <c r="U26" i="37" s="1"/>
  <c r="U27" i="37" s="1"/>
  <c r="U28" i="37" s="1"/>
  <c r="U29" i="37" s="1"/>
  <c r="U30" i="37" s="1"/>
  <c r="U31" i="37" s="1"/>
  <c r="U32" i="37" s="1"/>
  <c r="U33" i="37" s="1"/>
  <c r="U34" i="37" s="1"/>
  <c r="U35" i="37" s="1"/>
  <c r="U36" i="37" s="1"/>
  <c r="U37" i="37" s="1"/>
  <c r="U38" i="37" s="1"/>
  <c r="U39" i="37" s="1"/>
  <c r="U40" i="37" s="1"/>
  <c r="U41" i="37" s="1"/>
  <c r="U42" i="37" s="1"/>
  <c r="U43" i="37" s="1"/>
  <c r="U44" i="37" s="1"/>
  <c r="U45" i="37" s="1"/>
  <c r="U46" i="37" s="1"/>
  <c r="U47" i="37" s="1"/>
  <c r="U48" i="37" s="1"/>
  <c r="U49" i="37" s="1"/>
  <c r="U50" i="37" s="1"/>
  <c r="U51" i="37" s="1"/>
  <c r="T3" i="37"/>
  <c r="T4" i="37" s="1"/>
  <c r="T5" i="37" s="1"/>
  <c r="T6" i="37" s="1"/>
  <c r="T7" i="37" s="1"/>
  <c r="T8" i="37" s="1"/>
  <c r="T9" i="37" s="1"/>
  <c r="T10" i="37" s="1"/>
  <c r="T11" i="37" s="1"/>
  <c r="T12" i="37" s="1"/>
  <c r="T13" i="37" s="1"/>
  <c r="T14" i="37" s="1"/>
  <c r="T15" i="37" s="1"/>
  <c r="T16" i="37" s="1"/>
  <c r="T17" i="37" s="1"/>
  <c r="T18" i="37" s="1"/>
  <c r="T19" i="37" s="1"/>
  <c r="T20" i="37" s="1"/>
  <c r="T21" i="37" s="1"/>
  <c r="T22" i="37" s="1"/>
  <c r="T23" i="37" s="1"/>
  <c r="T24" i="37" s="1"/>
  <c r="T25" i="37" s="1"/>
  <c r="T26" i="37" s="1"/>
  <c r="T27" i="37" s="1"/>
  <c r="T28" i="37" s="1"/>
  <c r="T29" i="37" s="1"/>
  <c r="T30" i="37" s="1"/>
  <c r="T31" i="37" s="1"/>
  <c r="T32" i="37" s="1"/>
  <c r="T33" i="37" s="1"/>
  <c r="T34" i="37" s="1"/>
  <c r="T35" i="37" s="1"/>
  <c r="T36" i="37" s="1"/>
  <c r="T37" i="37" s="1"/>
  <c r="T38" i="37" s="1"/>
  <c r="T39" i="37" s="1"/>
  <c r="T40" i="37" s="1"/>
  <c r="T41" i="37" s="1"/>
  <c r="T42" i="37" s="1"/>
  <c r="T43" i="37" s="1"/>
  <c r="T44" i="37" s="1"/>
  <c r="T45" i="37" s="1"/>
  <c r="T46" i="37" s="1"/>
  <c r="T47" i="37" s="1"/>
  <c r="T48" i="37" s="1"/>
  <c r="T49" i="37" s="1"/>
  <c r="T50" i="37" s="1"/>
  <c r="T51" i="37" s="1"/>
  <c r="M2" i="37"/>
  <c r="M3" i="37" s="1"/>
  <c r="M4" i="37" s="1"/>
  <c r="M5" i="37" s="1"/>
  <c r="M6" i="37" s="1"/>
  <c r="M7" i="37" s="1"/>
  <c r="M8" i="37" s="1"/>
  <c r="M9" i="37" s="1"/>
  <c r="M10" i="37" s="1"/>
  <c r="M11" i="37" s="1"/>
  <c r="M12" i="37" s="1"/>
  <c r="M13" i="37" s="1"/>
  <c r="M14" i="37" s="1"/>
  <c r="M15" i="37" s="1"/>
  <c r="M16" i="37" s="1"/>
  <c r="M17" i="37" s="1"/>
  <c r="M18" i="37" s="1"/>
  <c r="M19" i="37" s="1"/>
  <c r="M20" i="37" s="1"/>
  <c r="M21" i="37" s="1"/>
  <c r="M22" i="37" s="1"/>
  <c r="M23" i="37" s="1"/>
  <c r="M24" i="37" s="1"/>
  <c r="M25" i="37" s="1"/>
  <c r="M26" i="37" s="1"/>
  <c r="M27" i="37" s="1"/>
  <c r="M28" i="37" s="1"/>
  <c r="M29" i="37" s="1"/>
  <c r="M30" i="37" s="1"/>
  <c r="M31" i="37" s="1"/>
  <c r="M32" i="37" s="1"/>
  <c r="M33" i="37" s="1"/>
  <c r="M34" i="37" s="1"/>
  <c r="M35" i="37" s="1"/>
  <c r="M36" i="37" s="1"/>
  <c r="M37" i="37" s="1"/>
  <c r="M38" i="37" s="1"/>
  <c r="M39" i="37" s="1"/>
  <c r="M40" i="37" s="1"/>
  <c r="M41" i="37" s="1"/>
  <c r="M42" i="37" s="1"/>
  <c r="M43" i="37" s="1"/>
  <c r="M44" i="37" s="1"/>
  <c r="M45" i="37" s="1"/>
  <c r="M46" i="37" s="1"/>
  <c r="M47" i="37" s="1"/>
  <c r="M48" i="37" s="1"/>
  <c r="M49" i="37" s="1"/>
  <c r="M50" i="37" s="1"/>
  <c r="R5" i="33"/>
  <c r="S5" i="33"/>
  <c r="T5" i="33"/>
  <c r="Q6" i="33"/>
  <c r="R6" i="33"/>
  <c r="S6" i="33"/>
  <c r="T6" i="33"/>
  <c r="Q7" i="33"/>
  <c r="R7" i="33"/>
  <c r="S7" i="33"/>
  <c r="T7" i="33"/>
  <c r="Q8" i="33"/>
  <c r="R8" i="33"/>
  <c r="S8" i="33"/>
  <c r="T8" i="33"/>
  <c r="Q9" i="33"/>
  <c r="R9" i="33"/>
  <c r="S9" i="33"/>
  <c r="T9" i="33"/>
  <c r="Q10" i="33"/>
  <c r="R10" i="33"/>
  <c r="S10" i="33"/>
  <c r="T10" i="33"/>
  <c r="Q11" i="33"/>
  <c r="R11" i="33"/>
  <c r="S11" i="33"/>
  <c r="T11" i="33"/>
  <c r="Q12" i="33"/>
  <c r="R12" i="33"/>
  <c r="S12" i="33"/>
  <c r="T12" i="33"/>
  <c r="Q13" i="33"/>
  <c r="R13" i="33"/>
  <c r="Z13" i="33" s="1"/>
  <c r="S13" i="33"/>
  <c r="T13" i="33"/>
  <c r="Q14" i="33"/>
  <c r="R14" i="33"/>
  <c r="S14" i="33"/>
  <c r="T14" i="33"/>
  <c r="Q15" i="33"/>
  <c r="R15" i="33"/>
  <c r="S15" i="33"/>
  <c r="T15" i="33"/>
  <c r="Q16" i="33"/>
  <c r="R16" i="33"/>
  <c r="S16" i="33"/>
  <c r="T16" i="33"/>
  <c r="Q17" i="33"/>
  <c r="R17" i="33"/>
  <c r="S17" i="33"/>
  <c r="T17" i="33"/>
  <c r="Q18" i="33"/>
  <c r="R18" i="33"/>
  <c r="S18" i="33"/>
  <c r="T18" i="33"/>
  <c r="Q19" i="33"/>
  <c r="R19" i="33"/>
  <c r="S19" i="33"/>
  <c r="T19" i="33"/>
  <c r="Q20" i="33"/>
  <c r="R20" i="33"/>
  <c r="S20" i="33"/>
  <c r="T20" i="33"/>
  <c r="Q21" i="33"/>
  <c r="R21" i="33"/>
  <c r="S21" i="33"/>
  <c r="T21" i="33"/>
  <c r="Q22" i="33"/>
  <c r="R22" i="33"/>
  <c r="S22" i="33"/>
  <c r="T22" i="33"/>
  <c r="Q23" i="33"/>
  <c r="R23" i="33"/>
  <c r="Z23" i="33" s="1"/>
  <c r="S23" i="33"/>
  <c r="T23" i="33"/>
  <c r="Q24" i="33"/>
  <c r="R24" i="33"/>
  <c r="S24" i="33"/>
  <c r="T24" i="33"/>
  <c r="Q25" i="33"/>
  <c r="R25" i="33"/>
  <c r="S25" i="33"/>
  <c r="T25" i="33"/>
  <c r="Q26" i="33"/>
  <c r="R26" i="33"/>
  <c r="Z26" i="33" s="1"/>
  <c r="S26" i="33"/>
  <c r="T26" i="33"/>
  <c r="Q27" i="33"/>
  <c r="R27" i="33"/>
  <c r="S27" i="33"/>
  <c r="T27" i="33"/>
  <c r="Q28" i="33"/>
  <c r="R28" i="33"/>
  <c r="S28" i="33"/>
  <c r="T28" i="33"/>
  <c r="Q29" i="33"/>
  <c r="R29" i="33"/>
  <c r="S29" i="33"/>
  <c r="T29" i="33"/>
  <c r="Q30" i="33"/>
  <c r="R30" i="33"/>
  <c r="Z30" i="33" s="1"/>
  <c r="S30" i="33"/>
  <c r="T30" i="33"/>
  <c r="Q31" i="33"/>
  <c r="R31" i="33"/>
  <c r="S31" i="33"/>
  <c r="T31" i="33"/>
  <c r="Q32" i="33"/>
  <c r="R32" i="33"/>
  <c r="S32" i="33"/>
  <c r="T32" i="33"/>
  <c r="Q33" i="33"/>
  <c r="R33" i="33"/>
  <c r="S33" i="33"/>
  <c r="T33" i="33"/>
  <c r="Q34" i="33"/>
  <c r="R34" i="33"/>
  <c r="S34" i="33"/>
  <c r="T34" i="33"/>
  <c r="R4" i="33"/>
  <c r="S4" i="33"/>
  <c r="T4" i="33"/>
  <c r="Q4" i="33"/>
  <c r="Q3" i="33"/>
  <c r="V5" i="33"/>
  <c r="Z5" i="33" s="1"/>
  <c r="W5" i="33"/>
  <c r="X5" i="33"/>
  <c r="U6" i="33"/>
  <c r="Y6" i="33" s="1"/>
  <c r="V6" i="33"/>
  <c r="W6" i="33"/>
  <c r="AA6" i="33"/>
  <c r="X6" i="33"/>
  <c r="U7" i="33"/>
  <c r="Y7" i="33" s="1"/>
  <c r="V7" i="33"/>
  <c r="Z7" i="33"/>
  <c r="W7" i="33"/>
  <c r="AA7" i="33" s="1"/>
  <c r="X7" i="33"/>
  <c r="U8" i="33"/>
  <c r="Y8" i="33" s="1"/>
  <c r="V8" i="33"/>
  <c r="Z8" i="33" s="1"/>
  <c r="W8" i="33"/>
  <c r="AA8" i="33" s="1"/>
  <c r="X8" i="33"/>
  <c r="U9" i="33"/>
  <c r="Y9" i="33" s="1"/>
  <c r="V9" i="33"/>
  <c r="W9" i="33"/>
  <c r="AA9" i="33" s="1"/>
  <c r="X9" i="33"/>
  <c r="U10" i="33"/>
  <c r="V10" i="33"/>
  <c r="Z10" i="33"/>
  <c r="W10" i="33"/>
  <c r="AA10" i="33" s="1"/>
  <c r="X10" i="33"/>
  <c r="U11" i="33"/>
  <c r="Y11" i="33" s="1"/>
  <c r="V11" i="33"/>
  <c r="W11" i="33"/>
  <c r="AA11" i="33"/>
  <c r="X11" i="33"/>
  <c r="U12" i="33"/>
  <c r="Y12" i="33"/>
  <c r="V12" i="33"/>
  <c r="Z12" i="33" s="1"/>
  <c r="W12" i="33"/>
  <c r="X12" i="33"/>
  <c r="U13" i="33"/>
  <c r="Y13" i="33" s="1"/>
  <c r="V13" i="33"/>
  <c r="W13" i="33"/>
  <c r="AA13" i="33" s="1"/>
  <c r="X13" i="33"/>
  <c r="U14" i="33"/>
  <c r="Y14" i="33" s="1"/>
  <c r="V14" i="33"/>
  <c r="Z14" i="33"/>
  <c r="W14" i="33"/>
  <c r="AA14" i="33" s="1"/>
  <c r="X14" i="33"/>
  <c r="U15" i="33"/>
  <c r="Y15" i="33"/>
  <c r="V15" i="33"/>
  <c r="Z15" i="33" s="1"/>
  <c r="W15" i="33"/>
  <c r="AA15" i="33"/>
  <c r="X15" i="33"/>
  <c r="U16" i="33"/>
  <c r="Y16" i="33"/>
  <c r="V16" i="33"/>
  <c r="Z16" i="33" s="1"/>
  <c r="W16" i="33"/>
  <c r="AA16" i="33" s="1"/>
  <c r="X16" i="33"/>
  <c r="U17" i="33"/>
  <c r="Y17" i="33" s="1"/>
  <c r="V17" i="33"/>
  <c r="Z17" i="33" s="1"/>
  <c r="W17" i="33"/>
  <c r="X17" i="33"/>
  <c r="U18" i="33"/>
  <c r="Y18" i="33" s="1"/>
  <c r="V18" i="33"/>
  <c r="Z18" i="33" s="1"/>
  <c r="W18" i="33"/>
  <c r="AA18" i="33"/>
  <c r="X18" i="33"/>
  <c r="U19" i="33"/>
  <c r="V19" i="33"/>
  <c r="Z19" i="33"/>
  <c r="W19" i="33"/>
  <c r="AA19" i="33" s="1"/>
  <c r="X19" i="33"/>
  <c r="U20" i="33"/>
  <c r="Y20" i="33"/>
  <c r="V20" i="33"/>
  <c r="Z20" i="33" s="1"/>
  <c r="W20" i="33"/>
  <c r="AA20" i="33" s="1"/>
  <c r="X20" i="33"/>
  <c r="U21" i="33"/>
  <c r="Y21" i="33" s="1"/>
  <c r="V21" i="33"/>
  <c r="Z21" i="33"/>
  <c r="W21" i="33"/>
  <c r="AA21" i="33" s="1"/>
  <c r="X21" i="33"/>
  <c r="U22" i="33"/>
  <c r="Y22" i="33" s="1"/>
  <c r="V22" i="33"/>
  <c r="Z22" i="33" s="1"/>
  <c r="W22" i="33"/>
  <c r="AA22" i="33" s="1"/>
  <c r="X22" i="33"/>
  <c r="U23" i="33"/>
  <c r="Y23" i="33" s="1"/>
  <c r="V23" i="33"/>
  <c r="W23" i="33"/>
  <c r="AA23" i="33" s="1"/>
  <c r="X23" i="33"/>
  <c r="U24" i="33"/>
  <c r="Y24" i="33" s="1"/>
  <c r="V24" i="33"/>
  <c r="Z24" i="33" s="1"/>
  <c r="W24" i="33"/>
  <c r="X24" i="33"/>
  <c r="U25" i="33"/>
  <c r="Y25" i="33" s="1"/>
  <c r="V25" i="33"/>
  <c r="W25" i="33"/>
  <c r="AA25" i="33" s="1"/>
  <c r="X25" i="33"/>
  <c r="U26" i="33"/>
  <c r="V26" i="33"/>
  <c r="W26" i="33"/>
  <c r="AA26" i="33" s="1"/>
  <c r="X26" i="33"/>
  <c r="U27" i="33"/>
  <c r="Y27" i="33"/>
  <c r="V27" i="33"/>
  <c r="W27" i="33"/>
  <c r="AA27" i="33"/>
  <c r="X27" i="33"/>
  <c r="U28" i="33"/>
  <c r="Y28" i="33" s="1"/>
  <c r="V28" i="33"/>
  <c r="Z28" i="33"/>
  <c r="W28" i="33"/>
  <c r="AA28" i="33" s="1"/>
  <c r="X28" i="33"/>
  <c r="U29" i="33"/>
  <c r="Y29" i="33"/>
  <c r="V29" i="33"/>
  <c r="Z29" i="33" s="1"/>
  <c r="W29" i="33"/>
  <c r="AA29" i="33" s="1"/>
  <c r="X29" i="33"/>
  <c r="U30" i="33"/>
  <c r="Y30" i="33" s="1"/>
  <c r="V30" i="33"/>
  <c r="W30" i="33"/>
  <c r="AA30" i="33" s="1"/>
  <c r="X30" i="33"/>
  <c r="U31" i="33"/>
  <c r="Y31" i="33"/>
  <c r="V31" i="33"/>
  <c r="Z31" i="33" s="1"/>
  <c r="W31" i="33"/>
  <c r="AA31" i="33"/>
  <c r="X31" i="33"/>
  <c r="U32" i="33"/>
  <c r="Y32" i="33" s="1"/>
  <c r="V32" i="33"/>
  <c r="W32" i="33"/>
  <c r="AA32" i="33" s="1"/>
  <c r="X32" i="33"/>
  <c r="U33" i="33"/>
  <c r="V33" i="33"/>
  <c r="Z33" i="33"/>
  <c r="W33" i="33"/>
  <c r="AA33" i="33" s="1"/>
  <c r="X33" i="33"/>
  <c r="U34" i="33"/>
  <c r="Y34" i="33" s="1"/>
  <c r="V34" i="33"/>
  <c r="Z34" i="33" s="1"/>
  <c r="W34" i="33"/>
  <c r="AA34" i="33"/>
  <c r="X34" i="33"/>
  <c r="V4" i="33"/>
  <c r="W4" i="33"/>
  <c r="X4" i="33"/>
  <c r="U4" i="33"/>
  <c r="U3" i="33"/>
  <c r="E21" i="13"/>
  <c r="F21" i="13"/>
  <c r="F25" i="13" s="1"/>
  <c r="G21" i="13"/>
  <c r="H21" i="13"/>
  <c r="H25" i="13" s="1"/>
  <c r="I21" i="13"/>
  <c r="I25" i="13" s="1"/>
  <c r="J21" i="13"/>
  <c r="J25" i="13"/>
  <c r="K21" i="13"/>
  <c r="K25" i="13" s="1"/>
  <c r="G22" i="13"/>
  <c r="G26" i="13"/>
  <c r="H22" i="13"/>
  <c r="H26" i="13" s="1"/>
  <c r="I22" i="13"/>
  <c r="I26" i="13"/>
  <c r="J22" i="13"/>
  <c r="J26" i="13" s="1"/>
  <c r="K22" i="13"/>
  <c r="K26" i="13"/>
  <c r="E23" i="13"/>
  <c r="E27" i="13" s="1"/>
  <c r="F23" i="13"/>
  <c r="F27" i="13"/>
  <c r="G23" i="13"/>
  <c r="G27" i="13" s="1"/>
  <c r="H23" i="13"/>
  <c r="H27" i="13"/>
  <c r="I23" i="13"/>
  <c r="I27" i="13" s="1"/>
  <c r="J23" i="13"/>
  <c r="J27" i="13"/>
  <c r="K23" i="13"/>
  <c r="K27" i="13" s="1"/>
  <c r="E24" i="13"/>
  <c r="E25" i="13" s="1"/>
  <c r="E28" i="13"/>
  <c r="F24" i="13"/>
  <c r="F28" i="13" s="1"/>
  <c r="G24" i="13"/>
  <c r="G25" i="13" s="1"/>
  <c r="G28" i="13"/>
  <c r="H24" i="13"/>
  <c r="I24" i="13"/>
  <c r="I28" i="13"/>
  <c r="J24" i="13"/>
  <c r="J28" i="13" s="1"/>
  <c r="K24" i="13"/>
  <c r="K28" i="13"/>
  <c r="D23" i="13"/>
  <c r="D27" i="13" s="1"/>
  <c r="D24" i="13"/>
  <c r="D28" i="13"/>
  <c r="D21" i="13"/>
  <c r="D25" i="13" s="1"/>
  <c r="G17" i="13"/>
  <c r="G18" i="13"/>
  <c r="F14" i="13"/>
  <c r="F18" i="13" s="1"/>
  <c r="E14" i="13"/>
  <c r="E18" i="13"/>
  <c r="D14" i="13"/>
  <c r="D18" i="13" s="1"/>
  <c r="F6" i="13"/>
  <c r="F22" i="13" s="1"/>
  <c r="F26" i="13" s="1"/>
  <c r="F10" i="13"/>
  <c r="E6" i="13"/>
  <c r="E10" i="13" s="1"/>
  <c r="D6" i="13"/>
  <c r="D10" i="13"/>
  <c r="D11" i="13"/>
  <c r="D9" i="13"/>
  <c r="H28" i="13"/>
  <c r="D22" i="13"/>
  <c r="D26" i="13" s="1"/>
  <c r="E22" i="13"/>
  <c r="E26" i="13" s="1"/>
  <c r="Z32" i="33" l="1"/>
  <c r="Z9" i="33"/>
  <c r="Y33" i="33"/>
  <c r="Z25" i="33"/>
  <c r="AA24" i="33"/>
  <c r="Y19" i="33"/>
  <c r="AA17" i="33"/>
  <c r="AA12" i="33"/>
  <c r="Z11" i="33"/>
  <c r="Y10" i="33"/>
  <c r="Y5" i="33"/>
  <c r="Z27" i="33"/>
  <c r="Y26" i="33"/>
  <c r="Z6" i="33"/>
</calcChain>
</file>

<file path=xl/connections.xml><?xml version="1.0" encoding="utf-8"?>
<connections xmlns="http://schemas.openxmlformats.org/spreadsheetml/2006/main">
  <connection id="1" name="Connexion" type="4" refreshedVersion="4" background="1">
    <webPr sourceData="1" parsePre="1" consecutive="1" xl2000="1" url="file:///C:/Users/acadoret/Documents/Etudes%20et%20travaux/Reponses%20a%20la%20demande/ACdemandeDSE_Internes%20cartographie/2014/Res_sas_2014_2015.html" htmlTables="1">
      <tables count="1">
        <x v="14"/>
      </tables>
    </webPr>
  </connection>
</connections>
</file>

<file path=xl/sharedStrings.xml><?xml version="1.0" encoding="utf-8"?>
<sst xmlns="http://schemas.openxmlformats.org/spreadsheetml/2006/main" count="1815" uniqueCount="471">
  <si>
    <t>%</t>
  </si>
  <si>
    <t>EREA</t>
  </si>
  <si>
    <t>Public</t>
  </si>
  <si>
    <t>Privé</t>
  </si>
  <si>
    <t>Internes</t>
  </si>
  <si>
    <t>Externes</t>
  </si>
  <si>
    <t>Effectifs</t>
  </si>
  <si>
    <t>Total</t>
  </si>
  <si>
    <t>Garçons</t>
  </si>
  <si>
    <t>Filles</t>
  </si>
  <si>
    <t>Allier</t>
  </si>
  <si>
    <t>Lycées professionnels</t>
  </si>
  <si>
    <t>Cantal</t>
  </si>
  <si>
    <t>Haute-Loire</t>
  </si>
  <si>
    <t>Puy-de-Dôme</t>
  </si>
  <si>
    <t>Académie</t>
  </si>
  <si>
    <t>BELLENAVES</t>
  </si>
  <si>
    <t>CLG</t>
  </si>
  <si>
    <t>BELLERIVE-SUR-ALLIER</t>
  </si>
  <si>
    <t>BOURBON-L'ARCHAMBAULT</t>
  </si>
  <si>
    <t>CERILLY</t>
  </si>
  <si>
    <t>COMMENTRY</t>
  </si>
  <si>
    <t>LYC</t>
  </si>
  <si>
    <t>COSNE-D'ALLIER</t>
  </si>
  <si>
    <t>CUSSET</t>
  </si>
  <si>
    <t>DESERTINES</t>
  </si>
  <si>
    <t>DOMERAT</t>
  </si>
  <si>
    <t>DOMPIERRE-SUR-BESBRE</t>
  </si>
  <si>
    <t>DOYET</t>
  </si>
  <si>
    <t>GANNAT</t>
  </si>
  <si>
    <t>HURIEL</t>
  </si>
  <si>
    <t>JALIGNY-SUR-BESBRE</t>
  </si>
  <si>
    <t>LAPALISSE</t>
  </si>
  <si>
    <t>LE DONJON</t>
  </si>
  <si>
    <t>LE MAYET-DE-MONTAGNE</t>
  </si>
  <si>
    <t>LURCY-LEVIS</t>
  </si>
  <si>
    <t>MARCILLAT-EN-COMBRAILLE</t>
  </si>
  <si>
    <t>MONTLUCON</t>
  </si>
  <si>
    <t>MONTMARAULT</t>
  </si>
  <si>
    <t>MOULINS</t>
  </si>
  <si>
    <t>NERIS-LES-BAINS</t>
  </si>
  <si>
    <t>SAINT-GERMAIN-DES-FOSSES</t>
  </si>
  <si>
    <t>SAINT-POURCAIN-SUR-SIOULE</t>
  </si>
  <si>
    <t>SAINT-YORRE</t>
  </si>
  <si>
    <t>TRONGET</t>
  </si>
  <si>
    <t>VALLON-EN-SULLY</t>
  </si>
  <si>
    <t>VARENNES-SUR-ALLIER</t>
  </si>
  <si>
    <t>VICHY</t>
  </si>
  <si>
    <t>YZEURE</t>
  </si>
  <si>
    <t>Nb</t>
  </si>
  <si>
    <t>Demi-pens.</t>
  </si>
  <si>
    <t>Evolution des régimes scolaires</t>
  </si>
  <si>
    <t>Régime scolaire selon le cycle de formation</t>
  </si>
  <si>
    <t>Régime scolaire selon le type d'établissement</t>
  </si>
  <si>
    <t>Régime scolaire par type d'établissement et sexe</t>
  </si>
  <si>
    <t xml:space="preserve">Régime scolaire des élèves des établissements publics par département </t>
  </si>
  <si>
    <t>Régime scolaire des élèves des établissements publics par département et sexe</t>
  </si>
  <si>
    <t xml:space="preserve">Régime scolaire des élèves des établissements privés par département </t>
  </si>
  <si>
    <t>Régime scolaire des élèves des établissements privés par département et sexe</t>
  </si>
  <si>
    <t>1er cycle</t>
  </si>
  <si>
    <t>2d cycle général et technologique</t>
  </si>
  <si>
    <t>2d cycle professionnel</t>
  </si>
  <si>
    <t>Second degré : enseignement spécial</t>
  </si>
  <si>
    <t>Classe préparatoire aux grandes écoles</t>
  </si>
  <si>
    <t>Section de technicien supérieur</t>
  </si>
  <si>
    <t>Préparation diverse pré-bac</t>
  </si>
  <si>
    <t>Préparation diverse post-bac</t>
  </si>
  <si>
    <t>.</t>
  </si>
  <si>
    <t>Public et privé</t>
  </si>
  <si>
    <t>en %</t>
  </si>
  <si>
    <t>Total élèves</t>
  </si>
  <si>
    <t>Collèges</t>
  </si>
  <si>
    <t>Lycées</t>
  </si>
  <si>
    <t>Total Allier</t>
  </si>
  <si>
    <t>Régime scolaire des élèves des établissements publics de l'Allier</t>
  </si>
  <si>
    <t>Régime scolaire des élèves des établissements publics du Cantal</t>
  </si>
  <si>
    <t>Total Cantal</t>
  </si>
  <si>
    <t>ALLANCHE</t>
  </si>
  <si>
    <t>AURILLAC</t>
  </si>
  <si>
    <t>CHAUDES-AIGUES</t>
  </si>
  <si>
    <t>CONDAT</t>
  </si>
  <si>
    <t>LAROQUEBROU</t>
  </si>
  <si>
    <t>MASSIAC</t>
  </si>
  <si>
    <t>MAURIAC</t>
  </si>
  <si>
    <t>MAURS</t>
  </si>
  <si>
    <t>MONTSALVY</t>
  </si>
  <si>
    <t>MURAT</t>
  </si>
  <si>
    <t>PIERREFORT</t>
  </si>
  <si>
    <t>PLEAUX</t>
  </si>
  <si>
    <t>RIOM-ES-MONTAGNES</t>
  </si>
  <si>
    <t>SAINT-CERNIN</t>
  </si>
  <si>
    <t>SAINT-FLOUR</t>
  </si>
  <si>
    <t>SAINT-MAMET-LA-SALVETAT</t>
  </si>
  <si>
    <t>VIC-SUR-CERE</t>
  </si>
  <si>
    <t>YDES</t>
  </si>
  <si>
    <t>Régime scolaire des élèves des établissements publics de Haute-Loire</t>
  </si>
  <si>
    <t>Total Haute-Loire</t>
  </si>
  <si>
    <t>ALLEGRE</t>
  </si>
  <si>
    <t>AUREC-SUR-LOIRE</t>
  </si>
  <si>
    <t>BLESLE</t>
  </si>
  <si>
    <t>BRIOUDE</t>
  </si>
  <si>
    <t>BRIVES-CHARENSAC</t>
  </si>
  <si>
    <t>CRAPONNE-SUR-ARZON</t>
  </si>
  <si>
    <t>ESPALY-SAINT-MARCEL</t>
  </si>
  <si>
    <t>LA CHAISE-DIEU</t>
  </si>
  <si>
    <t>LANDOS</t>
  </si>
  <si>
    <t>LANGEAC</t>
  </si>
  <si>
    <t>LE CHAMBON-SUR-LIGNON</t>
  </si>
  <si>
    <t>LE MONASTIER-SUR-GAZEILLE</t>
  </si>
  <si>
    <t>LE PUY-EN-VELAY</t>
  </si>
  <si>
    <t>MONISTROL-SUR-LOIRE</t>
  </si>
  <si>
    <t>PAULHAGUET</t>
  </si>
  <si>
    <t>RETOURNAC</t>
  </si>
  <si>
    <t>SAINT-DIDIER-EN-VELAY</t>
  </si>
  <si>
    <t>SAINT-JULIEN-CHAPTEUIL</t>
  </si>
  <si>
    <t>SAINTE-FLORINE</t>
  </si>
  <si>
    <t>SAUGUES</t>
  </si>
  <si>
    <t>TENCE</t>
  </si>
  <si>
    <t>YSSINGEAUX</t>
  </si>
  <si>
    <t>Régime scolaire des élèves des établissements publics du Puy-de-Dôme</t>
  </si>
  <si>
    <t>Total Puy-de-Dôme</t>
  </si>
  <si>
    <t>AIGUEPERSE</t>
  </si>
  <si>
    <t>AMBERT</t>
  </si>
  <si>
    <t>ARLANC</t>
  </si>
  <si>
    <t>AUBIERE</t>
  </si>
  <si>
    <t>BEAUMONT</t>
  </si>
  <si>
    <t>BESSE-ET-SAINT-ANASTAISE</t>
  </si>
  <si>
    <t>BILLOM</t>
  </si>
  <si>
    <t>BOURG-LASTIC</t>
  </si>
  <si>
    <t>BRASSAC-LES-MINES</t>
  </si>
  <si>
    <t>CEYRAT</t>
  </si>
  <si>
    <t>CHAMALIERES</t>
  </si>
  <si>
    <t>CHAMPEIX</t>
  </si>
  <si>
    <t>CHATEL-GUYON</t>
  </si>
  <si>
    <t>CLERMONT-FERRAND</t>
  </si>
  <si>
    <t>COURNON-D'AUVERGNE</t>
  </si>
  <si>
    <t>COURPIERE</t>
  </si>
  <si>
    <t>CUNLHAT</t>
  </si>
  <si>
    <t>GERZAT</t>
  </si>
  <si>
    <t>GIAT</t>
  </si>
  <si>
    <t>ISSOIRE</t>
  </si>
  <si>
    <t>LA MONNERIE-LE-MONTEL</t>
  </si>
  <si>
    <t>LA TOUR-D'AUVERGNE</t>
  </si>
  <si>
    <t>LEMPDES</t>
  </si>
  <si>
    <t>LES ANCIZES-COMPS</t>
  </si>
  <si>
    <t>LES MARTRES-DE-VEYRE</t>
  </si>
  <si>
    <t>LEZOUX</t>
  </si>
  <si>
    <t>MANZAT</t>
  </si>
  <si>
    <t>MARINGUES</t>
  </si>
  <si>
    <t>MURAT-LE-QUAIRE</t>
  </si>
  <si>
    <t>OLLIERGUES</t>
  </si>
  <si>
    <t>PIONSAT</t>
  </si>
  <si>
    <t>PONT-DU-CHATEAU</t>
  </si>
  <si>
    <t>PONTAUMUR</t>
  </si>
  <si>
    <t>PONTGIBAUD</t>
  </si>
  <si>
    <t>PUY-GUILLAUME</t>
  </si>
  <si>
    <t>RIOM</t>
  </si>
  <si>
    <t>ROCHEFORT-MONTAGNE</t>
  </si>
  <si>
    <t>ROMAGNAT</t>
  </si>
  <si>
    <t>SAINT-AMANT-ROCHE-SAVINE</t>
  </si>
  <si>
    <t>SAINT-ANTHEME</t>
  </si>
  <si>
    <t>SAINT-DIER-D'AUVERGNE</t>
  </si>
  <si>
    <t>SAINT-ELOY-LES-MINES</t>
  </si>
  <si>
    <t>SAINT-GERMAIN-L'HERM</t>
  </si>
  <si>
    <t>SAINT-GERMAIN-LEMBRON</t>
  </si>
  <si>
    <t>SAINT-GERVAIS-D'AUVERGNE</t>
  </si>
  <si>
    <t>THIERS</t>
  </si>
  <si>
    <t>VIC-LE-COMTE</t>
  </si>
  <si>
    <t>VOLVIC</t>
  </si>
  <si>
    <t>Régime scolaire des élèves des établissements privés de l'Allier</t>
  </si>
  <si>
    <t>Régime scolaire des élèves des établissements privés du Cantal</t>
  </si>
  <si>
    <t>Régime scolaire des élèves des établissements privés de Haute-Loire</t>
  </si>
  <si>
    <t>DUNIERES</t>
  </si>
  <si>
    <t>SAINTE-SIGOLENE</t>
  </si>
  <si>
    <t>Régime scolaire des élèves des établissements privés du Puy-de-Dôme</t>
  </si>
  <si>
    <t>ORCINES</t>
  </si>
  <si>
    <t>SAINT-SATURNIN</t>
  </si>
  <si>
    <t>Régime scolaire selon le secteur</t>
  </si>
  <si>
    <t>Régime scolaire selon la PCS détaillée</t>
  </si>
  <si>
    <t>Agriculteurs exploitants</t>
  </si>
  <si>
    <t>Artisans, commerçants et chefs d'entreprise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</si>
  <si>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</si>
  <si>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</si>
  <si>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</si>
  <si>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</si>
  <si>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</si>
  <si>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</si>
  <si>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Non renseigné</t>
  </si>
  <si>
    <t>Année scolaire 2010-2011</t>
  </si>
  <si>
    <t>CLG JEAN BAPTISTE DESFILHES</t>
  </si>
  <si>
    <t>CLG JEAN ROSTAND</t>
  </si>
  <si>
    <t>CLG ACHILLE ALLIER</t>
  </si>
  <si>
    <t>CLG FRANCOIS PERON</t>
  </si>
  <si>
    <t>CLG EMILE MALE</t>
  </si>
  <si>
    <t>LYC GENEVIEVE VINCENT</t>
  </si>
  <si>
    <t>CLG EMILE GUILLAUMIN</t>
  </si>
  <si>
    <t>CLG MAURICE CONSTANTIN WEYER</t>
  </si>
  <si>
    <t>LP ALBERT LONDRES</t>
  </si>
  <si>
    <t>LYC ALBERT LONDRES</t>
  </si>
  <si>
    <t>LYC VALERY LARBAUD</t>
  </si>
  <si>
    <t>CLG MARIE CURIE</t>
  </si>
  <si>
    <t>CLG LOUIS ARAGON</t>
  </si>
  <si>
    <t>CLG LOUIS PERGAUD</t>
  </si>
  <si>
    <t>CLG FERDINAND DUBREUIL</t>
  </si>
  <si>
    <t>CLG JOSEPH HENNEQUIN</t>
  </si>
  <si>
    <t>LP GUSTAVE EIFFEL</t>
  </si>
  <si>
    <t>CLG GEORGE SAND</t>
  </si>
  <si>
    <t>CLG DES CHENEVIERES</t>
  </si>
  <si>
    <t>CLG LUCIEN COLON</t>
  </si>
  <si>
    <t>CLG VICTOR HUGO</t>
  </si>
  <si>
    <t>CLG JULES VERNE</t>
  </si>
  <si>
    <t>CLG ANDRE BOUTRY</t>
  </si>
  <si>
    <t>CLG DE LA COMBRAILLE</t>
  </si>
  <si>
    <t>CLG JEAN ZAY</t>
  </si>
  <si>
    <t>CLG JEAN-JACQUES SOULIER</t>
  </si>
  <si>
    <t>CLG JULES FERRY</t>
  </si>
  <si>
    <t>LYC ALBERT EINSTEIN</t>
  </si>
  <si>
    <t>LYC MADAME DE STAEL</t>
  </si>
  <si>
    <t>LYC PAUL CONSTANS</t>
  </si>
  <si>
    <t>CLG JEANNE CLUZEL</t>
  </si>
  <si>
    <t>CLG ANNE DE BEAUJEU</t>
  </si>
  <si>
    <t>CLG CHARLES PEGUY</t>
  </si>
  <si>
    <t>LYC THEODORE DE BANVILLE</t>
  </si>
  <si>
    <t>CLG FRANCOIS RABELAIS</t>
  </si>
  <si>
    <t>CLG JEAN DE LA FONTAINE</t>
  </si>
  <si>
    <t>CLG BLAISE DE VIGENERE</t>
  </si>
  <si>
    <t>LYC BLAISE DE VIGENERE</t>
  </si>
  <si>
    <t>CLG CHARLOTTE DELBO</t>
  </si>
  <si>
    <t>CLG ALAIN FOURNIER</t>
  </si>
  <si>
    <t>CLG ANTOINE DE ST EXUPERY</t>
  </si>
  <si>
    <t>LP VAL D'ALLIER</t>
  </si>
  <si>
    <t>CLG LES CELESTINS</t>
  </si>
  <si>
    <t>CLG FRANCOIS VILLON</t>
  </si>
  <si>
    <t>LYC JEAN MONNET</t>
  </si>
  <si>
    <t>CLG MAURICE PESCHAUD</t>
  </si>
  <si>
    <t>CLG JEANNE DE LA TREILHE</t>
  </si>
  <si>
    <t>CLG LA JORDANNE</t>
  </si>
  <si>
    <t>CLG LA PONETIE</t>
  </si>
  <si>
    <t>EREA ALBERT MONIER</t>
  </si>
  <si>
    <t>LP RAYMOND CORTAT</t>
  </si>
  <si>
    <t>LYC EMILE DUCLAUX</t>
  </si>
  <si>
    <t>LYC MONNET-MERMOZ</t>
  </si>
  <si>
    <t>CLG LOUIS PASTEUR</t>
  </si>
  <si>
    <t>CLG GEORGES POMPIDOU</t>
  </si>
  <si>
    <t>CLG DU VAL DE CERE</t>
  </si>
  <si>
    <t>CLG PIERRE GALERY</t>
  </si>
  <si>
    <t>CLG DU MERIDIEN</t>
  </si>
  <si>
    <t>CLG DES PORTES DU MIDI</t>
  </si>
  <si>
    <t>CLG MARCELLIN BOULE</t>
  </si>
  <si>
    <t>LP JOSEPH CONSTANT</t>
  </si>
  <si>
    <t>CLG DES GORGES DE LA TRUYERE</t>
  </si>
  <si>
    <t>CLG RAYMOND CORTAT</t>
  </si>
  <si>
    <t>CLG GEORGES BATAILLE</t>
  </si>
  <si>
    <t>CLG HENRI MONDOR</t>
  </si>
  <si>
    <t>CLG BLAISE PASCAL</t>
  </si>
  <si>
    <t>CLG LA VIGIERE</t>
  </si>
  <si>
    <t>LYC DE HAUTE AUVERGNE</t>
  </si>
  <si>
    <t>CLG JEAN DAUZIE</t>
  </si>
  <si>
    <t>CLG GEORGES BRASSENS</t>
  </si>
  <si>
    <t>CLG DU MONT BAR</t>
  </si>
  <si>
    <t>CLG DES GORGES DE LA LOIRE</t>
  </si>
  <si>
    <t>CLG DES FONTILLES</t>
  </si>
  <si>
    <t>CLG LA FAYETTE</t>
  </si>
  <si>
    <t>EREA ALEXANDRE VIALATTE</t>
  </si>
  <si>
    <t>LYC LA FAYETTE</t>
  </si>
  <si>
    <t>CLG DE CORSAC</t>
  </si>
  <si>
    <t>CLG DES HAUTS DE L'ARZON</t>
  </si>
  <si>
    <t>LP AUGUSTE AYMARD</t>
  </si>
  <si>
    <t>CLG HENRI POURRAT</t>
  </si>
  <si>
    <t>CLG ROBERT LOUIS STEVENSON</t>
  </si>
  <si>
    <t>CLG DU HAUT ALLIER</t>
  </si>
  <si>
    <t>CLG DU LIGNON</t>
  </si>
  <si>
    <t>CLG LAURENT EYNAC</t>
  </si>
  <si>
    <t>CLG JULES VALLES</t>
  </si>
  <si>
    <t>LP JEAN MONNET</t>
  </si>
  <si>
    <t>LYC CHARLES ET ADRIEN DUPUY</t>
  </si>
  <si>
    <t>LYC SIMONE WEIL</t>
  </si>
  <si>
    <t>CLG LE MONTEIL</t>
  </si>
  <si>
    <t>LYC LEONARD DE VINCI</t>
  </si>
  <si>
    <t>CLG VAL DE SENOUIRE</t>
  </si>
  <si>
    <t>CLG BORIS VIAN</t>
  </si>
  <si>
    <t>CLG ROGER RUEL</t>
  </si>
  <si>
    <t>CLG JULES ROMAINS</t>
  </si>
  <si>
    <t>CLG MARGUERITE THOMAS</t>
  </si>
  <si>
    <t>CLG JOACHIM BARRANDE</t>
  </si>
  <si>
    <t>CLG DE LA LIONCHERE</t>
  </si>
  <si>
    <t>CLG JEAN MONNET</t>
  </si>
  <si>
    <t>LYC EMMANUEL CHABRIER</t>
  </si>
  <si>
    <t>CLG DIDEROT</t>
  </si>
  <si>
    <t>LYC BLAISE PASCAL</t>
  </si>
  <si>
    <t>CLG JEAN AUGUSTE SENEZE</t>
  </si>
  <si>
    <t>CLG I. ET F. JOLIOT-CURIE</t>
  </si>
  <si>
    <t>CLG MOLIERE</t>
  </si>
  <si>
    <t>CLG DU PAVIN</t>
  </si>
  <si>
    <t>CLG DU BEFFROI</t>
  </si>
  <si>
    <t>CLG WILLY MABRUT</t>
  </si>
  <si>
    <t>LP FRANCOIS RABELAIS</t>
  </si>
  <si>
    <t>CLG TEILHARD DE CHARDIN</t>
  </si>
  <si>
    <t>CLG ANTOINE GRIMOALD MONNET</t>
  </si>
  <si>
    <t>CLG CHAMPCLAUX</t>
  </si>
  <si>
    <t>CLG ALBERT CAMUS</t>
  </si>
  <si>
    <t>CLG CHARLES BAUDELAIRE</t>
  </si>
  <si>
    <t>CLG GERARD PHILIPE</t>
  </si>
  <si>
    <t>CLG JEANNE D'ARC</t>
  </si>
  <si>
    <t>CLG LA CHARME</t>
  </si>
  <si>
    <t>CLG ROGER QUILLIOT</t>
  </si>
  <si>
    <t>LP AMEDEE GASQUET</t>
  </si>
  <si>
    <t>LP CAMILLE CLAUDEL</t>
  </si>
  <si>
    <t>LP MARIE CURIE</t>
  </si>
  <si>
    <t>LP ROGER CLAUSTRES</t>
  </si>
  <si>
    <t>LYC AMBROISE BRUGIERE</t>
  </si>
  <si>
    <t>LYC JEANNE D'ARC</t>
  </si>
  <si>
    <t>LYC SIDOINE APOLLINAIRE</t>
  </si>
  <si>
    <t>CLG LA RIBEYRE</t>
  </si>
  <si>
    <t>CLG MARC BLOCH</t>
  </si>
  <si>
    <t>LYC RENE DESCARTES</t>
  </si>
  <si>
    <t>CLG BELLIME</t>
  </si>
  <si>
    <t>CLG LUCIEN GACHON</t>
  </si>
  <si>
    <t>CLG ANATOLE FRANCE</t>
  </si>
  <si>
    <t>CLG PIERRE LOUIS TRAPET</t>
  </si>
  <si>
    <t>CLG DE VERRIERE</t>
  </si>
  <si>
    <t>CLG LES PRES</t>
  </si>
  <si>
    <t>LP HENRI SAINTE-CLAIRE DEVILLE</t>
  </si>
  <si>
    <t>LYC MURAT</t>
  </si>
  <si>
    <t>CLG DE LA DUROLLE</t>
  </si>
  <si>
    <t>CLG SANCY - ARTENSE</t>
  </si>
  <si>
    <t>CLG ANTOINE DE SAINT EXUPERY</t>
  </si>
  <si>
    <t>CLG GEORGE ONSLOW</t>
  </si>
  <si>
    <t>CLG RENE CASSIN</t>
  </si>
  <si>
    <t>CLG LOUISE MICHEL</t>
  </si>
  <si>
    <t>CLG MARCEL BONY</t>
  </si>
  <si>
    <t>CLG ALEXANDRE VARENNE</t>
  </si>
  <si>
    <t>CLG NESTOR PERRET</t>
  </si>
  <si>
    <t>CLG MORTAIX</t>
  </si>
  <si>
    <t>LP PIERRE BOULANGER</t>
  </si>
  <si>
    <t>CLG PIERRE GIRONNET</t>
  </si>
  <si>
    <t>CLG ANNA GARCIN-MAYADE</t>
  </si>
  <si>
    <t>CLG CONDORCET</t>
  </si>
  <si>
    <t>CLG JEAN VILAR</t>
  </si>
  <si>
    <t>CLG MICHEL DE L'HOSPITAL</t>
  </si>
  <si>
    <t>CLG PIERRE MENDES FRANCE</t>
  </si>
  <si>
    <t>LP MARIE LAURENCIN</t>
  </si>
  <si>
    <t>LYC C. ET P. VIRLOGEUX</t>
  </si>
  <si>
    <t>LYC PIERRE JOEL BONTE</t>
  </si>
  <si>
    <t>CLG GORDON BENNETT</t>
  </si>
  <si>
    <t>EREA DE LATTRE DE TASSIGNY</t>
  </si>
  <si>
    <t>CLG ALEXANDRE VIALATTE</t>
  </si>
  <si>
    <t>CLG VAL D'ANCE</t>
  </si>
  <si>
    <t>LP DESAIX</t>
  </si>
  <si>
    <t>CLG GASPARD DES MONTAGNES</t>
  </si>
  <si>
    <t>CLG DE LIZINIAT</t>
  </si>
  <si>
    <t>CLG BAPTISTE BASCOULERGUE</t>
  </si>
  <si>
    <t>CLG ANTOINE AUDEMBRON</t>
  </si>
  <si>
    <t>LP GERMAINE TILLION</t>
  </si>
  <si>
    <t>LYC JEAN ZAY</t>
  </si>
  <si>
    <t>LYC MONTDORY</t>
  </si>
  <si>
    <t>CLG SAINT JOSEPH</t>
  </si>
  <si>
    <t>LYC SAINT PIERRE</t>
  </si>
  <si>
    <t>CLG SAINTE PROCULE</t>
  </si>
  <si>
    <t>LYC SAINTE PROCULE</t>
  </si>
  <si>
    <t>CLG SAINT-JOSEPH</t>
  </si>
  <si>
    <t>LP SAINTE-LOUISE</t>
  </si>
  <si>
    <t>LYC SAINTE-LOUISE</t>
  </si>
  <si>
    <t>CLG SAINT BENOIT</t>
  </si>
  <si>
    <t>LP ANNA RODIER</t>
  </si>
  <si>
    <t>LYC ANNA RODIER</t>
  </si>
  <si>
    <t>LYC SAINT BENOIT</t>
  </si>
  <si>
    <t>CLG NOTRE DAME DES VICTOIRES</t>
  </si>
  <si>
    <t>CLG SAINT DOMINIQUE</t>
  </si>
  <si>
    <t>LYC D'ENSEIGNEMENT SUP. DE V ICHY</t>
  </si>
  <si>
    <t>LYC DE LA COMMUNICATION ST GERAUD</t>
  </si>
  <si>
    <t>CLG NOTRE DAME DES MIRACLES</t>
  </si>
  <si>
    <t>CLG SAINTE FLORE</t>
  </si>
  <si>
    <t>CLG NOTRE DAME DES OLIVIERS</t>
  </si>
  <si>
    <t>CLG SACRE COEUR</t>
  </si>
  <si>
    <t>CLG SAINT JOSEPH LA PRESENTATION</t>
  </si>
  <si>
    <t>CLG NOTRE DAME DE LA FAYE</t>
  </si>
  <si>
    <t>CLG SAINT JULIEN</t>
  </si>
  <si>
    <t>LYC SAINT JULIEN</t>
  </si>
  <si>
    <t>CLG LA CHARTREUSE</t>
  </si>
  <si>
    <t>LP PARADIS</t>
  </si>
  <si>
    <t>LYC LA CHARTREUSE PARADIS</t>
  </si>
  <si>
    <t>CLG NOTRE DAME</t>
  </si>
  <si>
    <t>CLG LE SACRE COEUR</t>
  </si>
  <si>
    <t>CLG SAINT JOSEPH LE ROSAIRE</t>
  </si>
  <si>
    <t>CLG SAINT REGIS</t>
  </si>
  <si>
    <t>CLG SAINT-LOUIS</t>
  </si>
  <si>
    <t>LYC ANNE MARIE MARTEL</t>
  </si>
  <si>
    <t>LYC ST-JACQUES DE COMPOSTELLE</t>
  </si>
  <si>
    <t>CLG NOTRE DAME DU CHATEAU</t>
  </si>
  <si>
    <t>LP NOTRE DAME DU CHATEAU</t>
  </si>
  <si>
    <t>LYC NOTRE DAME DU CHATEAU</t>
  </si>
  <si>
    <t>CLG SAINTE BERNADETTE</t>
  </si>
  <si>
    <t>CLG LA PRESENTATION</t>
  </si>
  <si>
    <t>CLG SAINT-MARTIN</t>
  </si>
  <si>
    <t>CLG SAINT PIERRE - SAINTE ANNE</t>
  </si>
  <si>
    <t>LYC SACRE COEUR</t>
  </si>
  <si>
    <t>CLG SAINT LOUIS</t>
  </si>
  <si>
    <t>CLG SAINTE THECLE</t>
  </si>
  <si>
    <t>LYC SAINTE THECLE</t>
  </si>
  <si>
    <t>CLG FENELON</t>
  </si>
  <si>
    <t>CLG FRANC ROSIER</t>
  </si>
  <si>
    <t>CLG LES CORDELIERS</t>
  </si>
  <si>
    <t>CLG MASSILLON</t>
  </si>
  <si>
    <t>CLG SAINT ALYRE</t>
  </si>
  <si>
    <t>LP GODEFROY DE BOUILLON</t>
  </si>
  <si>
    <t>LP LES CORDELIERS</t>
  </si>
  <si>
    <t>LP RENE RAMBAUD - COIFFURE</t>
  </si>
  <si>
    <t>LP SAINT ALYRE</t>
  </si>
  <si>
    <t>LYC FENELON</t>
  </si>
  <si>
    <t>LYC GODEFROY DE BOUILLON</t>
  </si>
  <si>
    <t>LYC MASSILLON</t>
  </si>
  <si>
    <t>LYC SAINT ALYRE</t>
  </si>
  <si>
    <t>CLG SAINT PIERRE</t>
  </si>
  <si>
    <t>CLG J.B DE LA SALLE</t>
  </si>
  <si>
    <t>CLG SEVIGNE SAINT LOUIS</t>
  </si>
  <si>
    <t>LYC SEVIGNE SAINT LOUIS</t>
  </si>
  <si>
    <t>CLG SAINTE ANNE</t>
  </si>
  <si>
    <t>CLG SAINTE MARIE</t>
  </si>
  <si>
    <t>LYC SAINTE MARIE</t>
  </si>
  <si>
    <t>CLG SAINTE JEANNE D'ARC</t>
  </si>
  <si>
    <t>CLG SAINTE AGNES</t>
  </si>
  <si>
    <t>Commune</t>
  </si>
  <si>
    <t>Demi-pensionnaires</t>
  </si>
  <si>
    <t>Part d'internes</t>
  </si>
  <si>
    <t>De 6% à 12%</t>
  </si>
  <si>
    <t>De 20 à 99</t>
  </si>
  <si>
    <t>De 12% à 15%</t>
  </si>
  <si>
    <t>De 100 à 199</t>
  </si>
  <si>
    <t>De 15% à 25%</t>
  </si>
  <si>
    <t>De 200 à 499</t>
  </si>
  <si>
    <t>COMPARAISON</t>
  </si>
  <si>
    <t>Nb d'internes</t>
  </si>
  <si>
    <t>De 1 à 19</t>
  </si>
  <si>
    <t>500 et plus</t>
  </si>
  <si>
    <t>De 0 à 6%</t>
  </si>
  <si>
    <t>25% et plus</t>
  </si>
  <si>
    <t>Part cumulée croissante</t>
  </si>
  <si>
    <t>Part cumulée décroissante</t>
  </si>
  <si>
    <t>% internes</t>
  </si>
  <si>
    <t>Part d'internes dans la commune</t>
  </si>
  <si>
    <t>Part du total d'internes de l'académie</t>
  </si>
  <si>
    <t>Année scolaire 2016-2017</t>
  </si>
  <si>
    <t>CLG LUCIE AUBRAC</t>
  </si>
  <si>
    <t>CLG GERBERT</t>
  </si>
  <si>
    <t>LYC GERBERT</t>
  </si>
  <si>
    <t>LYC LA PRESENTATION</t>
  </si>
  <si>
    <t>Année scolaire 2017-2018</t>
  </si>
  <si>
    <t>2007-2017</t>
  </si>
  <si>
    <t>Académie 2017-2018</t>
  </si>
  <si>
    <t>France 2016-2017</t>
  </si>
  <si>
    <t>NEUSSARGUES EN PINATELLE</t>
  </si>
  <si>
    <t>CLG DE LA COMTE - HENRI BERTRAND</t>
  </si>
  <si>
    <t>Sources et champ : académie : SYSCA 2017, France : BCP 2016 (métro+5DOM)</t>
  </si>
  <si>
    <t>Collèges (1)</t>
  </si>
  <si>
    <t>Lycées professionnels (2)</t>
  </si>
  <si>
    <t>Lycées (3)</t>
  </si>
  <si>
    <t>EREA (4)</t>
  </si>
  <si>
    <t>(1) y compris sections d'enseignement général et professionnel adapté (SEGPA)</t>
  </si>
  <si>
    <t xml:space="preserve">(2) y compris sections d'enseignement professionnel (SEP) des lycées </t>
  </si>
  <si>
    <t xml:space="preserve">(3) y compris sections d'enseignement général et technologiques (SGT) des LP </t>
  </si>
  <si>
    <t>(4) Etablissements régionaux d'enseignement adapté</t>
  </si>
  <si>
    <t>Internat et demi-pension</t>
  </si>
  <si>
    <t>dans les établissements du second degré</t>
  </si>
  <si>
    <t>Source : rectorat de Clermont-Ferrand, DSE</t>
  </si>
  <si>
    <t>Fichier des tableaux contenus dans la note statistique n°08-17</t>
  </si>
  <si>
    <t>Disponible sur http://stat.ac-clermont.fr/SSAPublicationsDistributeur.php?id=d0277f18ea3a4a7f5b9ffe6f07101276</t>
  </si>
  <si>
    <t xml:space="preserve">des élèves sous statut scolaire inscrits dans les </t>
  </si>
  <si>
    <t>établissements publics et privés sous contrat de l'académie.</t>
  </si>
  <si>
    <t>(2) Base centrale de pilotage pour les données nationales</t>
  </si>
  <si>
    <t>(1) Données issues du constat national du 29/09/2017 (application SYSCA)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</si>
</sst>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-* #,##0.00\ _€_-;\-* #,##0.00\ _€_-;_-* &quot;-&quot;??\ _€_-;_-@_-"/>
    <numFmt numFmtId="164" formatCode="_(* #,##0.00_);_(* \(#,##0.00\);_(* &quot;-&quot;??_);_(@_)"/>
    <numFmt numFmtId="165" formatCode="#,##0&quot; &quot;"/>
    <numFmt numFmtId="166" formatCode="#,##0&quot;   &quot;"/>
    <numFmt numFmtId="167" formatCode="&quot;  &quot;@"/>
    <numFmt numFmtId="168" formatCode="0.0%"/>
    <numFmt numFmtId="169" formatCode="0.0"/>
    <numFmt numFmtId="170" formatCode="0.0&quot;  &quot;"/>
    <numFmt numFmtId="171" formatCode="0.0&quot;   &quot;"/>
    <numFmt numFmtId="172" formatCode="#,###&quot;  &quot;"/>
    <numFmt numFmtId="173" formatCode="#,##0.0&quot;   &quot;"/>
    <numFmt numFmtId="174" formatCode="_(* #,##0.0_);_(* \(#,##0.0\);_(* &quot;-&quot;??_);_(@_)"/>
    <numFmt numFmtId="175" formatCode="_(* #,##0_);_(* \(#,##0\);_(* &quot;-&quot;??_);_(@_)"/>
    <numFmt numFmtId="176" formatCode="#,###"/>
  </numFmts>
  <fonts count="59" x14ac:knownFonts="1">
    <font>
      <sz val="10"/>
      <name val="System"/>
    </font>
    <font>
      <i/>
      <sz val="10"/>
      <name val="System"/>
      <family val="2"/>
    </font>
    <font>
      <b/>
      <sz val="11"/>
      <name val="Arial"/>
      <family val="2"/>
    </font>
    <font>
      <b/>
      <sz val="11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b/>
      <sz val="12"/>
      <name val="Arial"/>
      <family val="2"/>
    </font>
    <font>
      <b/>
      <sz val="8"/>
      <name val="Times New Roman"/>
      <family val="1"/>
    </font>
    <font>
      <b/>
      <sz val="9"/>
      <color indexed="9"/>
      <name val="System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8"/>
      <color indexed="8"/>
      <name val="Arial Narrow"/>
      <family val="2"/>
    </font>
    <font>
      <sz val="8"/>
      <color indexed="8"/>
      <name val="Arial Narrow"/>
      <family val="2"/>
    </font>
    <font>
      <sz val="10"/>
      <color indexed="8"/>
      <name val="Arial Narrow"/>
      <family val="2"/>
    </font>
    <font>
      <b/>
      <sz val="10"/>
      <color indexed="8"/>
      <name val="Arial Narrow"/>
      <family val="2"/>
    </font>
    <font>
      <sz val="9"/>
      <color indexed="8"/>
      <name val="Arial Narrow"/>
      <family val="2"/>
    </font>
    <font>
      <b/>
      <sz val="7"/>
      <color indexed="8"/>
      <name val="Arial Narrow"/>
      <family val="2"/>
    </font>
    <font>
      <sz val="7"/>
      <color indexed="8"/>
      <name val="Arial Narrow"/>
      <family val="2"/>
    </font>
    <font>
      <b/>
      <sz val="12"/>
      <color indexed="8"/>
      <name val="Arial Narrow"/>
      <family val="2"/>
    </font>
    <font>
      <b/>
      <sz val="14"/>
      <color indexed="8"/>
      <name val="Arial Narrow"/>
      <family val="2"/>
    </font>
    <font>
      <b/>
      <i/>
      <sz val="12"/>
      <name val="Arial Narrow"/>
      <family val="2"/>
    </font>
    <font>
      <b/>
      <i/>
      <sz val="9"/>
      <name val="Arial Narrow"/>
      <family val="2"/>
    </font>
    <font>
      <sz val="9"/>
      <name val="System"/>
      <family val="2"/>
    </font>
    <font>
      <b/>
      <sz val="8"/>
      <name val="Arial Narrow"/>
      <family val="2"/>
    </font>
    <font>
      <sz val="9"/>
      <color indexed="8"/>
      <name val="Arial"/>
      <family val="2"/>
    </font>
    <font>
      <b/>
      <i/>
      <sz val="10"/>
      <name val="Arial Narrow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u/>
      <sz val="11"/>
      <color rgb="FF0066AA"/>
      <name val="Calibri"/>
      <family val="2"/>
      <scheme val="minor"/>
    </font>
    <font>
      <u/>
      <sz val="11"/>
      <color rgb="FF004488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rgb="FF000000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i/>
      <sz val="12"/>
      <color rgb="FF00B0F0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i/>
      <sz val="9"/>
      <color theme="1" tint="0.499984740745262"/>
      <name val="Arial Narrow"/>
      <family val="2"/>
    </font>
    <font>
      <b/>
      <i/>
      <sz val="9"/>
      <color theme="1" tint="0.499984740745262"/>
      <name val="Arial Narrow"/>
      <family val="2"/>
    </font>
    <font>
      <sz val="10"/>
      <color theme="0"/>
      <name val="Arial Narrow"/>
      <family val="2"/>
    </font>
  </fonts>
  <fills count="3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12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31" fillId="4" borderId="0" applyNumberFormat="0" applyBorder="0" applyAlignment="0" applyProtection="0"/>
    <xf numFmtId="0" fontId="31" fillId="5" borderId="0" applyNumberFormat="0" applyBorder="0" applyAlignment="0" applyProtection="0"/>
    <xf numFmtId="0" fontId="31" fillId="6" borderId="0" applyNumberFormat="0" applyBorder="0" applyAlignment="0" applyProtection="0"/>
    <xf numFmtId="0" fontId="31" fillId="7" borderId="0" applyNumberFormat="0" applyBorder="0" applyAlignment="0" applyProtection="0"/>
    <xf numFmtId="0" fontId="31" fillId="8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2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32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32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28" borderId="80" applyNumberFormat="0" applyAlignment="0" applyProtection="0"/>
    <xf numFmtId="0" fontId="35" fillId="0" borderId="81" applyNumberFormat="0" applyFill="0" applyAlignment="0" applyProtection="0"/>
    <xf numFmtId="0" fontId="31" fillId="29" borderId="82" applyNumberFormat="0" applyFont="0" applyAlignment="0" applyProtection="0"/>
    <xf numFmtId="0" fontId="36" fillId="30" borderId="80" applyNumberFormat="0" applyAlignment="0" applyProtection="0"/>
    <xf numFmtId="0" fontId="37" fillId="31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164" fontId="1" fillId="0" borderId="0" applyFont="0" applyFill="0" applyBorder="0" applyAlignment="0" applyProtection="0"/>
    <xf numFmtId="0" fontId="40" fillId="32" borderId="0" applyNumberFormat="0" applyBorder="0" applyAlignment="0" applyProtection="0"/>
    <xf numFmtId="0" fontId="15" fillId="0" borderId="0"/>
    <xf numFmtId="0" fontId="41" fillId="0" borderId="0"/>
    <xf numFmtId="0" fontId="31" fillId="0" borderId="0"/>
    <xf numFmtId="9" fontId="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42" fillId="33" borderId="0" applyNumberFormat="0" applyBorder="0" applyAlignment="0" applyProtection="0"/>
    <xf numFmtId="0" fontId="43" fillId="28" borderId="83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84" applyNumberFormat="0" applyFill="0" applyAlignment="0" applyProtection="0"/>
    <xf numFmtId="0" fontId="47" fillId="0" borderId="85" applyNumberFormat="0" applyFill="0" applyAlignment="0" applyProtection="0"/>
    <xf numFmtId="0" fontId="48" fillId="0" borderId="86" applyNumberFormat="0" applyFill="0" applyAlignment="0" applyProtection="0"/>
    <xf numFmtId="0" fontId="48" fillId="0" borderId="0" applyNumberFormat="0" applyFill="0" applyBorder="0" applyAlignment="0" applyProtection="0"/>
    <xf numFmtId="0" fontId="49" fillId="0" borderId="87" applyNumberFormat="0" applyFill="0" applyAlignment="0" applyProtection="0"/>
    <xf numFmtId="0" fontId="50" fillId="34" borderId="88" applyNumberFormat="0" applyAlignment="0" applyProtection="0"/>
    <xf numFmtId="0" fontId="46" fillId="0" borderId="84" applyNumberFormat="0" applyFill="0" applyAlignment="0" applyProtection="0"/>
    <xf numFmtId="0" fontId="48" fillId="0" borderId="0" applyNumberFormat="0" applyFill="0" applyBorder="0" applyAlignment="0" applyProtection="0"/>
  </cellStyleXfs>
  <cellXfs count="522">
    <xf numFmtId="0" fontId="0" fillId="0" borderId="0" xfId="0"/>
    <xf numFmtId="0" fontId="0" fillId="0" borderId="0" xfId="0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66" fontId="9" fillId="0" borderId="4" xfId="0" applyNumberFormat="1" applyFont="1" applyBorder="1" applyAlignment="1">
      <alignment vertical="center"/>
    </xf>
    <xf numFmtId="166" fontId="8" fillId="0" borderId="5" xfId="0" applyNumberFormat="1" applyFont="1" applyBorder="1" applyAlignment="1">
      <alignment vertical="center"/>
    </xf>
    <xf numFmtId="166" fontId="9" fillId="0" borderId="6" xfId="0" applyNumberFormat="1" applyFont="1" applyBorder="1" applyAlignment="1">
      <alignment vertical="center"/>
    </xf>
    <xf numFmtId="166" fontId="8" fillId="0" borderId="7" xfId="0" applyNumberFormat="1" applyFont="1" applyBorder="1" applyAlignment="1">
      <alignment vertical="center"/>
    </xf>
    <xf numFmtId="166" fontId="8" fillId="0" borderId="8" xfId="0" applyNumberFormat="1" applyFont="1" applyFill="1" applyBorder="1" applyAlignment="1">
      <alignment vertical="center"/>
    </xf>
    <xf numFmtId="166" fontId="8" fillId="0" borderId="9" xfId="0" applyNumberFormat="1" applyFont="1" applyBorder="1" applyAlignment="1">
      <alignment vertical="center"/>
    </xf>
    <xf numFmtId="166" fontId="8" fillId="0" borderId="8" xfId="0" applyNumberFormat="1" applyFont="1" applyBorder="1" applyAlignment="1">
      <alignment vertical="center"/>
    </xf>
    <xf numFmtId="170" fontId="9" fillId="0" borderId="10" xfId="0" applyNumberFormat="1" applyFont="1" applyBorder="1" applyAlignment="1">
      <alignment vertical="center"/>
    </xf>
    <xf numFmtId="170" fontId="9" fillId="0" borderId="11" xfId="0" applyNumberFormat="1" applyFont="1" applyBorder="1" applyAlignment="1">
      <alignment vertical="center"/>
    </xf>
    <xf numFmtId="170" fontId="8" fillId="0" borderId="12" xfId="0" applyNumberFormat="1" applyFont="1" applyBorder="1" applyAlignment="1">
      <alignment vertical="center"/>
    </xf>
    <xf numFmtId="170" fontId="8" fillId="0" borderId="13" xfId="0" applyNumberFormat="1" applyFont="1" applyBorder="1" applyAlignment="1">
      <alignment vertical="center"/>
    </xf>
    <xf numFmtId="170" fontId="8" fillId="0" borderId="14" xfId="0" applyNumberFormat="1" applyFont="1" applyBorder="1" applyAlignment="1">
      <alignment vertical="center"/>
    </xf>
    <xf numFmtId="170" fontId="9" fillId="0" borderId="15" xfId="0" applyNumberFormat="1" applyFont="1" applyBorder="1" applyAlignment="1">
      <alignment vertical="center"/>
    </xf>
    <xf numFmtId="170" fontId="9" fillId="0" borderId="16" xfId="0" applyNumberFormat="1" applyFont="1" applyBorder="1" applyAlignment="1">
      <alignment vertical="center"/>
    </xf>
    <xf numFmtId="170" fontId="8" fillId="0" borderId="17" xfId="0" applyNumberFormat="1" applyFont="1" applyBorder="1" applyAlignment="1">
      <alignment vertical="center"/>
    </xf>
    <xf numFmtId="170" fontId="9" fillId="0" borderId="18" xfId="0" applyNumberFormat="1" applyFont="1" applyBorder="1" applyAlignment="1">
      <alignment vertical="center"/>
    </xf>
    <xf numFmtId="170" fontId="9" fillId="0" borderId="0" xfId="0" applyNumberFormat="1" applyFont="1" applyBorder="1" applyAlignment="1">
      <alignment vertical="center"/>
    </xf>
    <xf numFmtId="170" fontId="8" fillId="0" borderId="19" xfId="0" applyNumberFormat="1" applyFont="1" applyBorder="1" applyAlignment="1">
      <alignment vertical="center"/>
    </xf>
    <xf numFmtId="0" fontId="5" fillId="0" borderId="0" xfId="0" applyFont="1" applyAlignment="1">
      <alignment horizontal="centerContinuous"/>
    </xf>
    <xf numFmtId="0" fontId="10" fillId="0" borderId="0" xfId="0" applyFont="1" applyAlignment="1">
      <alignment horizontal="centerContinuous"/>
    </xf>
    <xf numFmtId="0" fontId="11" fillId="0" borderId="0" xfId="0" applyFont="1" applyAlignment="1">
      <alignment horizontal="centerContinuous"/>
    </xf>
    <xf numFmtId="0" fontId="6" fillId="0" borderId="0" xfId="0" applyFont="1" applyAlignment="1">
      <alignment horizontal="centerContinuous"/>
    </xf>
    <xf numFmtId="0" fontId="0" fillId="0" borderId="0" xfId="0" applyAlignment="1">
      <alignment vertical="center"/>
    </xf>
    <xf numFmtId="0" fontId="10" fillId="0" borderId="0" xfId="0" applyFont="1" applyBorder="1" applyAlignment="1">
      <alignment horizontal="centerContinuous" vertical="center"/>
    </xf>
    <xf numFmtId="0" fontId="7" fillId="0" borderId="14" xfId="0" applyFont="1" applyBorder="1" applyAlignment="1">
      <alignment horizontal="centerContinuous" vertical="center"/>
    </xf>
    <xf numFmtId="0" fontId="12" fillId="0" borderId="14" xfId="0" applyFont="1" applyBorder="1" applyAlignment="1">
      <alignment horizontal="centerContinuous" vertical="center"/>
    </xf>
    <xf numFmtId="0" fontId="12" fillId="0" borderId="12" xfId="0" applyFont="1" applyBorder="1" applyAlignment="1">
      <alignment horizontal="centerContinuous" vertical="center"/>
    </xf>
    <xf numFmtId="0" fontId="7" fillId="0" borderId="20" xfId="0" applyFont="1" applyBorder="1" applyAlignment="1">
      <alignment horizontal="centerContinuous" vertical="center"/>
    </xf>
    <xf numFmtId="0" fontId="7" fillId="0" borderId="21" xfId="0" applyFont="1" applyBorder="1" applyAlignment="1">
      <alignment horizontal="centerContinuous" vertical="center"/>
    </xf>
    <xf numFmtId="0" fontId="13" fillId="0" borderId="3" xfId="0" applyFont="1" applyFill="1" applyBorder="1" applyAlignment="1">
      <alignment vertical="center"/>
    </xf>
    <xf numFmtId="0" fontId="8" fillId="0" borderId="2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17" fillId="0" borderId="23" xfId="35" applyFont="1" applyBorder="1"/>
    <xf numFmtId="0" fontId="18" fillId="0" borderId="24" xfId="35" applyFont="1" applyBorder="1"/>
    <xf numFmtId="0" fontId="17" fillId="0" borderId="25" xfId="35" applyFont="1" applyBorder="1"/>
    <xf numFmtId="0" fontId="17" fillId="0" borderId="26" xfId="35" applyFont="1" applyBorder="1"/>
    <xf numFmtId="0" fontId="16" fillId="0" borderId="27" xfId="35" applyFont="1" applyBorder="1" applyAlignment="1">
      <alignment horizont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25" fillId="0" borderId="0" xfId="0" applyFont="1" applyAlignment="1">
      <alignment horizontal="left" vertical="center"/>
    </xf>
    <xf numFmtId="0" fontId="51" fillId="0" borderId="0" xfId="0" applyFont="1"/>
    <xf numFmtId="1" fontId="51" fillId="0" borderId="0" xfId="0" applyNumberFormat="1" applyFont="1"/>
    <xf numFmtId="1" fontId="51" fillId="0" borderId="0" xfId="33" applyNumberFormat="1" applyFont="1"/>
    <xf numFmtId="0" fontId="16" fillId="0" borderId="23" xfId="35" applyFont="1" applyBorder="1" applyAlignment="1">
      <alignment horizontal="center"/>
    </xf>
    <xf numFmtId="0" fontId="18" fillId="0" borderId="28" xfId="35" applyFont="1" applyBorder="1" applyAlignment="1">
      <alignment horizontal="center"/>
    </xf>
    <xf numFmtId="0" fontId="19" fillId="0" borderId="28" xfId="35" applyFont="1" applyBorder="1" applyAlignment="1">
      <alignment horizontal="center"/>
    </xf>
    <xf numFmtId="0" fontId="16" fillId="0" borderId="29" xfId="35" applyFont="1" applyBorder="1" applyAlignment="1">
      <alignment horizontal="center"/>
    </xf>
    <xf numFmtId="169" fontId="17" fillId="0" borderId="23" xfId="35" applyNumberFormat="1" applyFont="1" applyBorder="1"/>
    <xf numFmtId="169" fontId="17" fillId="0" borderId="30" xfId="35" applyNumberFormat="1" applyFont="1" applyBorder="1"/>
    <xf numFmtId="169" fontId="17" fillId="0" borderId="31" xfId="35" applyNumberFormat="1" applyFont="1" applyBorder="1"/>
    <xf numFmtId="169" fontId="17" fillId="0" borderId="32" xfId="35" applyNumberFormat="1" applyFont="1" applyBorder="1"/>
    <xf numFmtId="169" fontId="17" fillId="0" borderId="33" xfId="35" applyNumberFormat="1" applyFont="1" applyBorder="1"/>
    <xf numFmtId="169" fontId="17" fillId="0" borderId="25" xfId="35" applyNumberFormat="1" applyFont="1" applyBorder="1"/>
    <xf numFmtId="169" fontId="17" fillId="0" borderId="34" xfId="35" applyNumberFormat="1" applyFont="1" applyBorder="1"/>
    <xf numFmtId="169" fontId="17" fillId="0" borderId="35" xfId="35" applyNumberFormat="1" applyFont="1" applyBorder="1"/>
    <xf numFmtId="169" fontId="16" fillId="0" borderId="23" xfId="35" applyNumberFormat="1" applyFont="1" applyBorder="1"/>
    <xf numFmtId="169" fontId="16" fillId="0" borderId="30" xfId="35" applyNumberFormat="1" applyFont="1" applyBorder="1"/>
    <xf numFmtId="169" fontId="16" fillId="0" borderId="31" xfId="35" applyNumberFormat="1" applyFont="1" applyBorder="1"/>
    <xf numFmtId="169" fontId="17" fillId="0" borderId="36" xfId="35" applyNumberFormat="1" applyFont="1" applyBorder="1"/>
    <xf numFmtId="169" fontId="16" fillId="0" borderId="29" xfId="35" applyNumberFormat="1" applyFont="1" applyBorder="1"/>
    <xf numFmtId="169" fontId="16" fillId="0" borderId="37" xfId="35" applyNumberFormat="1" applyFont="1" applyBorder="1"/>
    <xf numFmtId="0" fontId="26" fillId="0" borderId="0" xfId="0" applyFont="1" applyAlignment="1">
      <alignment horizontal="right"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0" fillId="0" borderId="0" xfId="0" applyAlignment="1">
      <alignment horizontal="right"/>
    </xf>
    <xf numFmtId="0" fontId="8" fillId="0" borderId="2" xfId="0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/>
    </xf>
    <xf numFmtId="0" fontId="8" fillId="0" borderId="3" xfId="0" applyFont="1" applyFill="1" applyBorder="1" applyAlignment="1">
      <alignment horizontal="right" vertical="center"/>
    </xf>
    <xf numFmtId="0" fontId="8" fillId="0" borderId="38" xfId="0" applyFont="1" applyFill="1" applyBorder="1" applyAlignment="1">
      <alignment horizontal="right" vertical="center"/>
    </xf>
    <xf numFmtId="171" fontId="8" fillId="0" borderId="39" xfId="0" applyNumberFormat="1" applyFont="1" applyBorder="1" applyAlignment="1">
      <alignment horizontal="right" vertical="center"/>
    </xf>
    <xf numFmtId="173" fontId="8" fillId="0" borderId="40" xfId="0" applyNumberFormat="1" applyFont="1" applyBorder="1" applyAlignment="1">
      <alignment horizontal="right" vertical="center"/>
    </xf>
    <xf numFmtId="173" fontId="8" fillId="0" borderId="41" xfId="0" applyNumberFormat="1" applyFont="1" applyBorder="1" applyAlignment="1">
      <alignment horizontal="right" vertical="center"/>
    </xf>
    <xf numFmtId="173" fontId="8" fillId="0" borderId="22" xfId="0" applyNumberFormat="1" applyFont="1" applyFill="1" applyBorder="1" applyAlignment="1">
      <alignment horizontal="right" vertical="center"/>
    </xf>
    <xf numFmtId="173" fontId="8" fillId="0" borderId="40" xfId="0" applyNumberFormat="1" applyFont="1" applyFill="1" applyBorder="1" applyAlignment="1">
      <alignment horizontal="right" vertical="center"/>
    </xf>
    <xf numFmtId="173" fontId="8" fillId="0" borderId="41" xfId="0" applyNumberFormat="1" applyFont="1" applyFill="1" applyBorder="1" applyAlignment="1">
      <alignment horizontal="right" vertical="center"/>
    </xf>
    <xf numFmtId="173" fontId="8" fillId="0" borderId="22" xfId="0" applyNumberFormat="1" applyFont="1" applyBorder="1" applyAlignment="1">
      <alignment horizontal="right" vertical="center"/>
    </xf>
    <xf numFmtId="175" fontId="9" fillId="0" borderId="4" xfId="33" applyNumberFormat="1" applyFont="1" applyBorder="1" applyAlignment="1">
      <alignment horizontal="right" vertical="center"/>
    </xf>
    <xf numFmtId="175" fontId="9" fillId="0" borderId="10" xfId="33" applyNumberFormat="1" applyFont="1" applyBorder="1" applyAlignment="1">
      <alignment horizontal="right" vertical="center"/>
    </xf>
    <xf numFmtId="175" fontId="9" fillId="0" borderId="18" xfId="33" applyNumberFormat="1" applyFont="1" applyBorder="1" applyAlignment="1">
      <alignment horizontal="right" vertical="center"/>
    </xf>
    <xf numFmtId="175" fontId="8" fillId="0" borderId="40" xfId="33" applyNumberFormat="1" applyFont="1" applyBorder="1" applyAlignment="1">
      <alignment horizontal="right" vertical="center"/>
    </xf>
    <xf numFmtId="175" fontId="8" fillId="0" borderId="42" xfId="33" applyNumberFormat="1" applyFont="1" applyBorder="1" applyAlignment="1">
      <alignment horizontal="right" vertical="center"/>
    </xf>
    <xf numFmtId="175" fontId="9" fillId="0" borderId="6" xfId="33" applyNumberFormat="1" applyFont="1" applyBorder="1" applyAlignment="1">
      <alignment horizontal="right" vertical="center"/>
    </xf>
    <xf numFmtId="175" fontId="9" fillId="0" borderId="11" xfId="33" applyNumberFormat="1" applyFont="1" applyBorder="1" applyAlignment="1">
      <alignment horizontal="right" vertical="center"/>
    </xf>
    <xf numFmtId="175" fontId="9" fillId="0" borderId="0" xfId="33" applyNumberFormat="1" applyFont="1" applyBorder="1" applyAlignment="1">
      <alignment horizontal="right" vertical="center"/>
    </xf>
    <xf numFmtId="175" fontId="8" fillId="0" borderId="41" xfId="33" applyNumberFormat="1" applyFont="1" applyBorder="1" applyAlignment="1">
      <alignment horizontal="right" vertical="center"/>
    </xf>
    <xf numFmtId="175" fontId="8" fillId="0" borderId="43" xfId="33" applyNumberFormat="1" applyFont="1" applyBorder="1" applyAlignment="1">
      <alignment horizontal="right" vertical="center"/>
    </xf>
    <xf numFmtId="175" fontId="8" fillId="0" borderId="20" xfId="33" applyNumberFormat="1" applyFont="1" applyFill="1" applyBorder="1" applyAlignment="1">
      <alignment horizontal="right" vertical="center"/>
    </xf>
    <xf numFmtId="175" fontId="8" fillId="0" borderId="13" xfId="33" applyNumberFormat="1" applyFont="1" applyFill="1" applyBorder="1" applyAlignment="1">
      <alignment horizontal="right" vertical="center"/>
    </xf>
    <xf numFmtId="175" fontId="8" fillId="0" borderId="44" xfId="33" applyNumberFormat="1" applyFont="1" applyFill="1" applyBorder="1" applyAlignment="1">
      <alignment horizontal="right" vertical="center"/>
    </xf>
    <xf numFmtId="175" fontId="8" fillId="0" borderId="22" xfId="33" applyNumberFormat="1" applyFont="1" applyFill="1" applyBorder="1" applyAlignment="1">
      <alignment horizontal="right" vertical="center"/>
    </xf>
    <xf numFmtId="175" fontId="8" fillId="0" borderId="45" xfId="33" applyNumberFormat="1" applyFont="1" applyBorder="1" applyAlignment="1">
      <alignment horizontal="right" vertical="center"/>
    </xf>
    <xf numFmtId="175" fontId="8" fillId="0" borderId="40" xfId="33" applyNumberFormat="1" applyFont="1" applyFill="1" applyBorder="1" applyAlignment="1">
      <alignment horizontal="right" vertical="center"/>
    </xf>
    <xf numFmtId="175" fontId="8" fillId="0" borderId="46" xfId="33" applyNumberFormat="1" applyFont="1" applyBorder="1" applyAlignment="1">
      <alignment horizontal="right" vertical="center"/>
    </xf>
    <xf numFmtId="175" fontId="8" fillId="0" borderId="41" xfId="33" applyNumberFormat="1" applyFont="1" applyFill="1" applyBorder="1" applyAlignment="1">
      <alignment horizontal="right" vertical="center"/>
    </xf>
    <xf numFmtId="175" fontId="8" fillId="0" borderId="39" xfId="33" applyNumberFormat="1" applyFont="1" applyBorder="1" applyAlignment="1">
      <alignment horizontal="right" vertical="center"/>
    </xf>
    <xf numFmtId="175" fontId="8" fillId="0" borderId="47" xfId="33" applyNumberFormat="1" applyFont="1" applyBorder="1" applyAlignment="1">
      <alignment horizontal="right" vertical="center"/>
    </xf>
    <xf numFmtId="175" fontId="8" fillId="0" borderId="20" xfId="33" applyNumberFormat="1" applyFont="1" applyBorder="1" applyAlignment="1">
      <alignment horizontal="right" vertical="center"/>
    </xf>
    <xf numFmtId="175" fontId="8" fillId="0" borderId="13" xfId="33" applyNumberFormat="1" applyFont="1" applyBorder="1" applyAlignment="1">
      <alignment horizontal="right" vertical="center"/>
    </xf>
    <xf numFmtId="175" fontId="8" fillId="0" borderId="44" xfId="33" applyNumberFormat="1" applyFont="1" applyBorder="1" applyAlignment="1">
      <alignment horizontal="right" vertical="center"/>
    </xf>
    <xf numFmtId="175" fontId="8" fillId="0" borderId="22" xfId="33" applyNumberFormat="1" applyFont="1" applyBorder="1" applyAlignment="1">
      <alignment horizontal="right" vertical="center"/>
    </xf>
    <xf numFmtId="171" fontId="8" fillId="0" borderId="48" xfId="0" applyNumberFormat="1" applyFont="1" applyBorder="1" applyAlignment="1">
      <alignment horizontal="right" vertical="center"/>
    </xf>
    <xf numFmtId="173" fontId="8" fillId="0" borderId="10" xfId="0" applyNumberFormat="1" applyFont="1" applyBorder="1" applyAlignment="1">
      <alignment horizontal="right" vertical="center"/>
    </xf>
    <xf numFmtId="173" fontId="8" fillId="0" borderId="11" xfId="0" applyNumberFormat="1" applyFont="1" applyBorder="1" applyAlignment="1">
      <alignment horizontal="right" vertical="center"/>
    </xf>
    <xf numFmtId="173" fontId="8" fillId="0" borderId="12" xfId="0" applyNumberFormat="1" applyFont="1" applyBorder="1" applyAlignment="1">
      <alignment horizontal="right" vertical="center"/>
    </xf>
    <xf numFmtId="173" fontId="8" fillId="0" borderId="49" xfId="0" applyNumberFormat="1" applyFont="1" applyBorder="1" applyAlignment="1">
      <alignment horizontal="right" vertical="center"/>
    </xf>
    <xf numFmtId="173" fontId="8" fillId="0" borderId="48" xfId="0" applyNumberFormat="1" applyFont="1" applyBorder="1" applyAlignment="1">
      <alignment horizontal="right" vertical="center"/>
    </xf>
    <xf numFmtId="173" fontId="8" fillId="0" borderId="13" xfId="0" applyNumberFormat="1" applyFont="1" applyBorder="1" applyAlignment="1">
      <alignment horizontal="right" vertical="center"/>
    </xf>
    <xf numFmtId="175" fontId="9" fillId="0" borderId="50" xfId="33" applyNumberFormat="1" applyFont="1" applyBorder="1" applyAlignment="1">
      <alignment horizontal="center" vertical="center"/>
    </xf>
    <xf numFmtId="175" fontId="9" fillId="0" borderId="48" xfId="33" applyNumberFormat="1" applyFont="1" applyBorder="1" applyAlignment="1">
      <alignment horizontal="center" vertical="center"/>
    </xf>
    <xf numFmtId="175" fontId="8" fillId="0" borderId="50" xfId="33" applyNumberFormat="1" applyFont="1" applyBorder="1" applyAlignment="1">
      <alignment horizontal="center" vertical="center"/>
    </xf>
    <xf numFmtId="175" fontId="8" fillId="0" borderId="0" xfId="33" applyNumberFormat="1" applyFont="1" applyBorder="1" applyAlignment="1">
      <alignment horizontal="center" vertical="center"/>
    </xf>
    <xf numFmtId="175" fontId="9" fillId="0" borderId="51" xfId="33" applyNumberFormat="1" applyFont="1" applyBorder="1" applyAlignment="1">
      <alignment horizontal="center" vertical="center"/>
    </xf>
    <xf numFmtId="175" fontId="8" fillId="2" borderId="52" xfId="33" applyNumberFormat="1" applyFont="1" applyFill="1" applyBorder="1" applyAlignment="1">
      <alignment horizontal="center" vertical="center"/>
    </xf>
    <xf numFmtId="175" fontId="8" fillId="2" borderId="49" xfId="33" applyNumberFormat="1" applyFont="1" applyFill="1" applyBorder="1" applyAlignment="1">
      <alignment horizontal="center" vertical="center"/>
    </xf>
    <xf numFmtId="175" fontId="9" fillId="0" borderId="52" xfId="33" applyNumberFormat="1" applyFont="1" applyBorder="1" applyAlignment="1">
      <alignment horizontal="center" vertical="center"/>
    </xf>
    <xf numFmtId="175" fontId="9" fillId="0" borderId="49" xfId="33" applyNumberFormat="1" applyFont="1" applyBorder="1" applyAlignment="1">
      <alignment horizontal="center" vertical="center"/>
    </xf>
    <xf numFmtId="175" fontId="8" fillId="0" borderId="52" xfId="33" applyNumberFormat="1" applyFont="1" applyBorder="1" applyAlignment="1">
      <alignment horizontal="center" vertical="center"/>
    </xf>
    <xf numFmtId="175" fontId="8" fillId="0" borderId="18" xfId="33" applyNumberFormat="1" applyFont="1" applyBorder="1" applyAlignment="1">
      <alignment horizontal="center" vertical="center"/>
    </xf>
    <xf numFmtId="175" fontId="9" fillId="0" borderId="53" xfId="33" applyNumberFormat="1" applyFont="1" applyBorder="1" applyAlignment="1">
      <alignment horizontal="center" vertical="center"/>
    </xf>
    <xf numFmtId="175" fontId="8" fillId="2" borderId="20" xfId="33" applyNumberFormat="1" applyFont="1" applyFill="1" applyBorder="1" applyAlignment="1">
      <alignment horizontal="center" vertical="center"/>
    </xf>
    <xf numFmtId="175" fontId="8" fillId="2" borderId="13" xfId="33" applyNumberFormat="1" applyFont="1" applyFill="1" applyBorder="1" applyAlignment="1">
      <alignment horizontal="center" vertical="center"/>
    </xf>
    <xf numFmtId="175" fontId="8" fillId="3" borderId="52" xfId="33" applyNumberFormat="1" applyFont="1" applyFill="1" applyBorder="1" applyAlignment="1">
      <alignment horizontal="center" vertical="center"/>
    </xf>
    <xf numFmtId="175" fontId="8" fillId="3" borderId="49" xfId="33" applyNumberFormat="1" applyFont="1" applyFill="1" applyBorder="1" applyAlignment="1">
      <alignment horizontal="center" vertical="center"/>
    </xf>
    <xf numFmtId="175" fontId="13" fillId="0" borderId="3" xfId="33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0" fontId="51" fillId="0" borderId="0" xfId="0" applyFont="1" applyBorder="1" applyAlignment="1">
      <alignment horizontal="center" vertical="center" wrapText="1"/>
    </xf>
    <xf numFmtId="0" fontId="52" fillId="0" borderId="0" xfId="0" applyFont="1" applyBorder="1" applyAlignment="1">
      <alignment horizontal="center" vertical="top" wrapText="1"/>
    </xf>
    <xf numFmtId="0" fontId="17" fillId="0" borderId="54" xfId="35" applyFont="1" applyBorder="1"/>
    <xf numFmtId="0" fontId="16" fillId="0" borderId="55" xfId="35" applyFont="1" applyBorder="1"/>
    <xf numFmtId="1" fontId="16" fillId="0" borderId="56" xfId="35" applyNumberFormat="1" applyFont="1" applyBorder="1"/>
    <xf numFmtId="1" fontId="16" fillId="0" borderId="57" xfId="35" applyNumberFormat="1" applyFont="1" applyBorder="1"/>
    <xf numFmtId="1" fontId="16" fillId="0" borderId="55" xfId="35" applyNumberFormat="1" applyFont="1" applyBorder="1"/>
    <xf numFmtId="1" fontId="16" fillId="0" borderId="58" xfId="35" applyNumberFormat="1" applyFont="1" applyBorder="1"/>
    <xf numFmtId="175" fontId="4" fillId="0" borderId="52" xfId="33" applyNumberFormat="1" applyFont="1" applyBorder="1" applyAlignment="1">
      <alignment vertical="center"/>
    </xf>
    <xf numFmtId="175" fontId="4" fillId="0" borderId="50" xfId="33" applyNumberFormat="1" applyFont="1" applyBorder="1" applyAlignment="1">
      <alignment vertical="center"/>
    </xf>
    <xf numFmtId="175" fontId="4" fillId="0" borderId="59" xfId="33" applyNumberFormat="1" applyFont="1" applyBorder="1" applyAlignment="1">
      <alignment vertical="center"/>
    </xf>
    <xf numFmtId="0" fontId="9" fillId="0" borderId="60" xfId="0" applyFont="1" applyBorder="1" applyAlignment="1">
      <alignment horizontal="left" vertical="center"/>
    </xf>
    <xf numFmtId="0" fontId="9" fillId="0" borderId="61" xfId="0" applyFont="1" applyBorder="1" applyAlignment="1">
      <alignment horizontal="left" vertical="center"/>
    </xf>
    <xf numFmtId="0" fontId="20" fillId="0" borderId="0" xfId="35" applyFont="1" applyAlignment="1">
      <alignment horizontal="center" vertical="center"/>
    </xf>
    <xf numFmtId="0" fontId="20" fillId="0" borderId="0" xfId="35" applyFont="1" applyAlignment="1">
      <alignment horizontal="center" vertical="center" wrapText="1"/>
    </xf>
    <xf numFmtId="0" fontId="16" fillId="0" borderId="59" xfId="35" applyFont="1" applyBorder="1" applyAlignment="1">
      <alignment horizontal="center" vertical="center"/>
    </xf>
    <xf numFmtId="0" fontId="16" fillId="0" borderId="13" xfId="35" applyFont="1" applyBorder="1" applyAlignment="1">
      <alignment horizontal="center" vertical="center"/>
    </xf>
    <xf numFmtId="0" fontId="16" fillId="0" borderId="1" xfId="35" applyFont="1" applyBorder="1" applyAlignment="1">
      <alignment horizontal="center" vertical="center"/>
    </xf>
    <xf numFmtId="0" fontId="16" fillId="0" borderId="62" xfId="35" applyFont="1" applyBorder="1" applyAlignment="1">
      <alignment horizontal="center" vertical="center"/>
    </xf>
    <xf numFmtId="0" fontId="16" fillId="0" borderId="3" xfId="35" applyFont="1" applyBorder="1" applyAlignment="1">
      <alignment horizontal="center" vertical="center"/>
    </xf>
    <xf numFmtId="0" fontId="16" fillId="0" borderId="27" xfId="35" applyFont="1" applyBorder="1" applyAlignment="1">
      <alignment horizontal="center" vertical="center"/>
    </xf>
    <xf numFmtId="0" fontId="16" fillId="0" borderId="63" xfId="35" applyFont="1" applyBorder="1" applyAlignment="1">
      <alignment horizontal="center" vertical="center"/>
    </xf>
    <xf numFmtId="172" fontId="17" fillId="0" borderId="50" xfId="35" applyNumberFormat="1" applyFont="1" applyBorder="1" applyAlignment="1">
      <alignment horizontal="right" vertical="center"/>
    </xf>
    <xf numFmtId="172" fontId="17" fillId="0" borderId="48" xfId="35" applyNumberFormat="1" applyFont="1" applyBorder="1" applyAlignment="1">
      <alignment horizontal="right" vertical="center"/>
    </xf>
    <xf numFmtId="172" fontId="16" fillId="0" borderId="11" xfId="35" applyNumberFormat="1" applyFont="1" applyBorder="1" applyAlignment="1">
      <alignment horizontal="right" vertical="center"/>
    </xf>
    <xf numFmtId="172" fontId="17" fillId="0" borderId="64" xfId="35" applyNumberFormat="1" applyFont="1" applyBorder="1" applyAlignment="1">
      <alignment horizontal="right" vertical="center"/>
    </xf>
    <xf numFmtId="172" fontId="17" fillId="0" borderId="0" xfId="35" applyNumberFormat="1" applyFont="1" applyBorder="1" applyAlignment="1">
      <alignment horizontal="right" vertical="center"/>
    </xf>
    <xf numFmtId="172" fontId="16" fillId="0" borderId="61" xfId="35" applyNumberFormat="1" applyFont="1" applyBorder="1" applyAlignment="1">
      <alignment horizontal="right" vertical="center"/>
    </xf>
    <xf numFmtId="172" fontId="16" fillId="0" borderId="65" xfId="35" applyNumberFormat="1" applyFont="1" applyBorder="1" applyAlignment="1">
      <alignment horizontal="right" vertical="center"/>
    </xf>
    <xf numFmtId="172" fontId="16" fillId="0" borderId="0" xfId="35" applyNumberFormat="1" applyFont="1" applyBorder="1" applyAlignment="1">
      <alignment horizontal="right" vertical="center"/>
    </xf>
    <xf numFmtId="172" fontId="16" fillId="0" borderId="48" xfId="35" applyNumberFormat="1" applyFont="1" applyBorder="1" applyAlignment="1">
      <alignment horizontal="right" vertical="center"/>
    </xf>
    <xf numFmtId="0" fontId="24" fillId="0" borderId="0" xfId="35" applyFont="1" applyAlignment="1">
      <alignment horizontal="left" vertical="center"/>
    </xf>
    <xf numFmtId="165" fontId="9" fillId="0" borderId="50" xfId="0" applyNumberFormat="1" applyFont="1" applyBorder="1" applyAlignment="1">
      <alignment horizontal="right" vertical="center"/>
    </xf>
    <xf numFmtId="165" fontId="9" fillId="0" borderId="48" xfId="0" applyNumberFormat="1" applyFont="1" applyBorder="1" applyAlignment="1">
      <alignment horizontal="right" vertical="center"/>
    </xf>
    <xf numFmtId="165" fontId="8" fillId="0" borderId="50" xfId="0" applyNumberFormat="1" applyFont="1" applyBorder="1" applyAlignment="1">
      <alignment horizontal="right" vertical="center"/>
    </xf>
    <xf numFmtId="165" fontId="8" fillId="0" borderId="0" xfId="0" applyNumberFormat="1" applyFont="1" applyBorder="1" applyAlignment="1">
      <alignment horizontal="right" vertical="center"/>
    </xf>
    <xf numFmtId="165" fontId="9" fillId="0" borderId="51" xfId="0" applyNumberFormat="1" applyFont="1" applyBorder="1" applyAlignment="1">
      <alignment horizontal="right" vertical="center"/>
    </xf>
    <xf numFmtId="165" fontId="8" fillId="2" borderId="52" xfId="0" applyNumberFormat="1" applyFont="1" applyFill="1" applyBorder="1" applyAlignment="1">
      <alignment horizontal="right" vertical="center"/>
    </xf>
    <xf numFmtId="165" fontId="8" fillId="2" borderId="49" xfId="0" applyNumberFormat="1" applyFont="1" applyFill="1" applyBorder="1" applyAlignment="1">
      <alignment horizontal="right" vertical="center"/>
    </xf>
    <xf numFmtId="165" fontId="9" fillId="0" borderId="52" xfId="0" applyNumberFormat="1" applyFont="1" applyBorder="1" applyAlignment="1">
      <alignment horizontal="right" vertical="center"/>
    </xf>
    <xf numFmtId="165" fontId="9" fillId="0" borderId="49" xfId="0" applyNumberFormat="1" applyFont="1" applyBorder="1" applyAlignment="1">
      <alignment horizontal="right" vertical="center"/>
    </xf>
    <xf numFmtId="165" fontId="8" fillId="0" borderId="52" xfId="0" applyNumberFormat="1" applyFont="1" applyBorder="1" applyAlignment="1">
      <alignment horizontal="right" vertical="center"/>
    </xf>
    <xf numFmtId="165" fontId="8" fillId="0" borderId="18" xfId="0" applyNumberFormat="1" applyFont="1" applyBorder="1" applyAlignment="1">
      <alignment horizontal="right" vertical="center"/>
    </xf>
    <xf numFmtId="165" fontId="9" fillId="0" borderId="53" xfId="0" applyNumberFormat="1" applyFont="1" applyBorder="1" applyAlignment="1">
      <alignment horizontal="right" vertical="center"/>
    </xf>
    <xf numFmtId="165" fontId="8" fillId="2" borderId="20" xfId="0" applyNumberFormat="1" applyFont="1" applyFill="1" applyBorder="1" applyAlignment="1">
      <alignment horizontal="right" vertical="center"/>
    </xf>
    <xf numFmtId="165" fontId="8" fillId="2" borderId="13" xfId="0" applyNumberFormat="1" applyFont="1" applyFill="1" applyBorder="1" applyAlignment="1">
      <alignment horizontal="right" vertical="center"/>
    </xf>
    <xf numFmtId="165" fontId="8" fillId="3" borderId="52" xfId="0" applyNumberFormat="1" applyFont="1" applyFill="1" applyBorder="1" applyAlignment="1">
      <alignment horizontal="right" vertical="center"/>
    </xf>
    <xf numFmtId="165" fontId="8" fillId="3" borderId="49" xfId="0" applyNumberFormat="1" applyFont="1" applyFill="1" applyBorder="1" applyAlignment="1">
      <alignment horizontal="right" vertical="center"/>
    </xf>
    <xf numFmtId="169" fontId="17" fillId="0" borderId="66" xfId="35" applyNumberFormat="1" applyFont="1" applyBorder="1"/>
    <xf numFmtId="169" fontId="17" fillId="0" borderId="67" xfId="35" applyNumberFormat="1" applyFont="1" applyBorder="1"/>
    <xf numFmtId="169" fontId="17" fillId="0" borderId="54" xfId="35" applyNumberFormat="1" applyFont="1" applyBorder="1"/>
    <xf numFmtId="169" fontId="17" fillId="0" borderId="68" xfId="35" applyNumberFormat="1" applyFont="1" applyBorder="1"/>
    <xf numFmtId="169" fontId="17" fillId="0" borderId="26" xfId="35" applyNumberFormat="1" applyFont="1" applyBorder="1"/>
    <xf numFmtId="169" fontId="17" fillId="0" borderId="69" xfId="35" applyNumberFormat="1" applyFont="1" applyBorder="1"/>
    <xf numFmtId="172" fontId="17" fillId="0" borderId="59" xfId="35" applyNumberFormat="1" applyFont="1" applyBorder="1" applyAlignment="1">
      <alignment horizontal="right" vertical="center"/>
    </xf>
    <xf numFmtId="172" fontId="17" fillId="0" borderId="70" xfId="35" applyNumberFormat="1" applyFont="1" applyBorder="1" applyAlignment="1">
      <alignment horizontal="right" vertical="center"/>
    </xf>
    <xf numFmtId="172" fontId="16" fillId="0" borderId="1" xfId="35" applyNumberFormat="1" applyFont="1" applyBorder="1" applyAlignment="1">
      <alignment horizontal="right" vertical="center"/>
    </xf>
    <xf numFmtId="172" fontId="17" fillId="0" borderId="71" xfId="35" applyNumberFormat="1" applyFont="1" applyBorder="1" applyAlignment="1">
      <alignment horizontal="right" vertical="center"/>
    </xf>
    <xf numFmtId="172" fontId="17" fillId="0" borderId="3" xfId="35" applyNumberFormat="1" applyFont="1" applyBorder="1" applyAlignment="1">
      <alignment horizontal="right" vertical="center"/>
    </xf>
    <xf numFmtId="172" fontId="16" fillId="0" borderId="72" xfId="35" applyNumberFormat="1" applyFont="1" applyBorder="1" applyAlignment="1">
      <alignment horizontal="right" vertical="center"/>
    </xf>
    <xf numFmtId="172" fontId="16" fillId="0" borderId="63" xfId="35" applyNumberFormat="1" applyFont="1" applyBorder="1" applyAlignment="1">
      <alignment horizontal="right" vertical="center"/>
    </xf>
    <xf numFmtId="172" fontId="16" fillId="0" borderId="3" xfId="35" applyNumberFormat="1" applyFont="1" applyBorder="1" applyAlignment="1">
      <alignment horizontal="right" vertical="center"/>
    </xf>
    <xf numFmtId="172" fontId="16" fillId="0" borderId="70" xfId="35" applyNumberFormat="1" applyFont="1" applyBorder="1" applyAlignment="1">
      <alignment horizontal="right" vertical="center"/>
    </xf>
    <xf numFmtId="175" fontId="17" fillId="0" borderId="66" xfId="33" applyNumberFormat="1" applyFont="1" applyBorder="1"/>
    <xf numFmtId="175" fontId="17" fillId="0" borderId="67" xfId="33" applyNumberFormat="1" applyFont="1" applyBorder="1"/>
    <xf numFmtId="175" fontId="17" fillId="0" borderId="54" xfId="33" applyNumberFormat="1" applyFont="1" applyBorder="1"/>
    <xf numFmtId="175" fontId="17" fillId="0" borderId="68" xfId="33" applyNumberFormat="1" applyFont="1" applyBorder="1"/>
    <xf numFmtId="175" fontId="17" fillId="0" borderId="32" xfId="33" applyNumberFormat="1" applyFont="1" applyBorder="1"/>
    <xf numFmtId="175" fontId="17" fillId="0" borderId="33" xfId="33" applyNumberFormat="1" applyFont="1" applyBorder="1"/>
    <xf numFmtId="175" fontId="17" fillId="0" borderId="26" xfId="33" applyNumberFormat="1" applyFont="1" applyBorder="1"/>
    <xf numFmtId="175" fontId="17" fillId="0" borderId="69" xfId="33" applyNumberFormat="1" applyFont="1" applyBorder="1"/>
    <xf numFmtId="175" fontId="16" fillId="0" borderId="56" xfId="33" applyNumberFormat="1" applyFont="1" applyBorder="1"/>
    <xf numFmtId="175" fontId="16" fillId="0" borderId="57" xfId="33" applyNumberFormat="1" applyFont="1" applyBorder="1"/>
    <xf numFmtId="175" fontId="16" fillId="0" borderId="55" xfId="33" applyNumberFormat="1" applyFont="1" applyBorder="1"/>
    <xf numFmtId="175" fontId="16" fillId="0" borderId="58" xfId="33" applyNumberFormat="1" applyFont="1" applyBorder="1"/>
    <xf numFmtId="175" fontId="17" fillId="0" borderId="66" xfId="33" applyNumberFormat="1" applyFont="1" applyBorder="1" applyAlignment="1"/>
    <xf numFmtId="175" fontId="17" fillId="0" borderId="67" xfId="33" applyNumberFormat="1" applyFont="1" applyBorder="1" applyAlignment="1"/>
    <xf numFmtId="175" fontId="17" fillId="0" borderId="54" xfId="33" applyNumberFormat="1" applyFont="1" applyBorder="1" applyAlignment="1"/>
    <xf numFmtId="175" fontId="17" fillId="0" borderId="68" xfId="33" applyNumberFormat="1" applyFont="1" applyBorder="1" applyAlignment="1"/>
    <xf numFmtId="175" fontId="17" fillId="0" borderId="32" xfId="33" applyNumberFormat="1" applyFont="1" applyBorder="1" applyAlignment="1"/>
    <xf numFmtId="175" fontId="17" fillId="0" borderId="33" xfId="33" applyNumberFormat="1" applyFont="1" applyBorder="1" applyAlignment="1"/>
    <xf numFmtId="175" fontId="17" fillId="0" borderId="26" xfId="33" applyNumberFormat="1" applyFont="1" applyBorder="1" applyAlignment="1"/>
    <xf numFmtId="175" fontId="17" fillId="0" borderId="69" xfId="33" applyNumberFormat="1" applyFont="1" applyBorder="1" applyAlignment="1"/>
    <xf numFmtId="175" fontId="16" fillId="0" borderId="56" xfId="33" applyNumberFormat="1" applyFont="1" applyBorder="1" applyAlignment="1"/>
    <xf numFmtId="175" fontId="16" fillId="0" borderId="57" xfId="33" applyNumberFormat="1" applyFont="1" applyBorder="1" applyAlignment="1"/>
    <xf numFmtId="175" fontId="16" fillId="0" borderId="55" xfId="33" applyNumberFormat="1" applyFont="1" applyBorder="1" applyAlignment="1"/>
    <xf numFmtId="175" fontId="16" fillId="0" borderId="58" xfId="33" applyNumberFormat="1" applyFont="1" applyBorder="1" applyAlignment="1"/>
    <xf numFmtId="175" fontId="10" fillId="0" borderId="0" xfId="33" applyNumberFormat="1" applyFont="1" applyBorder="1" applyAlignment="1">
      <alignment horizontal="center" vertical="center"/>
    </xf>
    <xf numFmtId="175" fontId="7" fillId="0" borderId="27" xfId="33" applyNumberFormat="1" applyFont="1" applyFill="1" applyBorder="1" applyAlignment="1">
      <alignment horizontal="center" vertical="center"/>
    </xf>
    <xf numFmtId="175" fontId="9" fillId="0" borderId="61" xfId="33" applyNumberFormat="1" applyFont="1" applyBorder="1" applyAlignment="1">
      <alignment horizontal="center" vertical="center"/>
    </xf>
    <xf numFmtId="175" fontId="8" fillId="2" borderId="27" xfId="33" applyNumberFormat="1" applyFont="1" applyFill="1" applyBorder="1" applyAlignment="1">
      <alignment horizontal="center" vertical="center"/>
    </xf>
    <xf numFmtId="175" fontId="9" fillId="0" borderId="60" xfId="33" applyNumberFormat="1" applyFont="1" applyBorder="1" applyAlignment="1">
      <alignment horizontal="center" vertical="center"/>
    </xf>
    <xf numFmtId="175" fontId="7" fillId="2" borderId="20" xfId="33" applyNumberFormat="1" applyFont="1" applyFill="1" applyBorder="1" applyAlignment="1">
      <alignment horizontal="left" vertical="center"/>
    </xf>
    <xf numFmtId="174" fontId="9" fillId="0" borderId="60" xfId="33" applyNumberFormat="1" applyFont="1" applyBorder="1" applyAlignment="1">
      <alignment horizontal="center" vertical="center"/>
    </xf>
    <xf numFmtId="174" fontId="9" fillId="0" borderId="61" xfId="33" applyNumberFormat="1" applyFont="1" applyBorder="1" applyAlignment="1">
      <alignment horizontal="center" vertical="center"/>
    </xf>
    <xf numFmtId="174" fontId="8" fillId="2" borderId="27" xfId="33" applyNumberFormat="1" applyFont="1" applyFill="1" applyBorder="1" applyAlignment="1">
      <alignment horizontal="center" vertical="center"/>
    </xf>
    <xf numFmtId="0" fontId="16" fillId="0" borderId="36" xfId="35" applyFont="1" applyBorder="1" applyAlignment="1">
      <alignment horizontal="center"/>
    </xf>
    <xf numFmtId="0" fontId="16" fillId="0" borderId="73" xfId="35" applyFont="1" applyBorder="1" applyAlignment="1">
      <alignment horizontal="center"/>
    </xf>
    <xf numFmtId="175" fontId="8" fillId="0" borderId="60" xfId="33" applyNumberFormat="1" applyFont="1" applyBorder="1" applyAlignment="1">
      <alignment horizontal="right" vertical="center"/>
    </xf>
    <xf numFmtId="175" fontId="8" fillId="0" borderId="61" xfId="33" applyNumberFormat="1" applyFont="1" applyBorder="1" applyAlignment="1">
      <alignment horizontal="right" vertical="center"/>
    </xf>
    <xf numFmtId="0" fontId="8" fillId="0" borderId="27" xfId="0" applyFont="1" applyBorder="1" applyAlignment="1">
      <alignment horizontal="left" vertical="center"/>
    </xf>
    <xf numFmtId="175" fontId="8" fillId="0" borderId="27" xfId="33" applyNumberFormat="1" applyFont="1" applyBorder="1" applyAlignment="1">
      <alignment horizontal="right" vertical="center"/>
    </xf>
    <xf numFmtId="174" fontId="9" fillId="0" borderId="74" xfId="33" applyNumberFormat="1" applyFont="1" applyBorder="1" applyAlignment="1">
      <alignment horizontal="right" vertical="center"/>
    </xf>
    <xf numFmtId="174" fontId="9" fillId="0" borderId="75" xfId="33" applyNumberFormat="1" applyFont="1" applyBorder="1" applyAlignment="1">
      <alignment horizontal="right" vertical="center"/>
    </xf>
    <xf numFmtId="174" fontId="8" fillId="0" borderId="76" xfId="33" applyNumberFormat="1" applyFont="1" applyBorder="1" applyAlignment="1">
      <alignment horizontal="right" vertical="center"/>
    </xf>
    <xf numFmtId="0" fontId="0" fillId="0" borderId="0" xfId="0" applyAlignment="1"/>
    <xf numFmtId="0" fontId="5" fillId="35" borderId="0" xfId="0" applyFont="1" applyFill="1" applyAlignment="1">
      <alignment horizontal="left" vertical="center"/>
    </xf>
    <xf numFmtId="0" fontId="16" fillId="35" borderId="27" xfId="35" applyFont="1" applyFill="1" applyBorder="1" applyAlignment="1">
      <alignment horizontal="center"/>
    </xf>
    <xf numFmtId="0" fontId="9" fillId="35" borderId="60" xfId="0" applyFont="1" applyFill="1" applyBorder="1" applyAlignment="1">
      <alignment horizontal="left" vertical="center"/>
    </xf>
    <xf numFmtId="174" fontId="9" fillId="35" borderId="74" xfId="33" applyNumberFormat="1" applyFont="1" applyFill="1" applyBorder="1" applyAlignment="1">
      <alignment horizontal="right" vertical="center"/>
    </xf>
    <xf numFmtId="175" fontId="8" fillId="35" borderId="60" xfId="33" applyNumberFormat="1" applyFont="1" applyFill="1" applyBorder="1" applyAlignment="1">
      <alignment horizontal="right" vertical="center"/>
    </xf>
    <xf numFmtId="0" fontId="9" fillId="35" borderId="61" xfId="0" applyFont="1" applyFill="1" applyBorder="1" applyAlignment="1">
      <alignment horizontal="left" vertical="center"/>
    </xf>
    <xf numFmtId="174" fontId="9" fillId="35" borderId="75" xfId="33" applyNumberFormat="1" applyFont="1" applyFill="1" applyBorder="1" applyAlignment="1">
      <alignment horizontal="right" vertical="center"/>
    </xf>
    <xf numFmtId="175" fontId="8" fillId="35" borderId="61" xfId="33" applyNumberFormat="1" applyFont="1" applyFill="1" applyBorder="1" applyAlignment="1">
      <alignment horizontal="right" vertical="center"/>
    </xf>
    <xf numFmtId="0" fontId="8" fillId="35" borderId="27" xfId="0" applyFont="1" applyFill="1" applyBorder="1" applyAlignment="1">
      <alignment horizontal="left" vertical="center"/>
    </xf>
    <xf numFmtId="174" fontId="8" fillId="35" borderId="76" xfId="33" applyNumberFormat="1" applyFont="1" applyFill="1" applyBorder="1" applyAlignment="1">
      <alignment horizontal="right" vertical="center"/>
    </xf>
    <xf numFmtId="175" fontId="8" fillId="35" borderId="27" xfId="33" applyNumberFormat="1" applyFont="1" applyFill="1" applyBorder="1" applyAlignment="1">
      <alignment horizontal="right" vertical="center"/>
    </xf>
    <xf numFmtId="0" fontId="53" fillId="35" borderId="0" xfId="0" applyFont="1" applyFill="1" applyAlignment="1">
      <alignment horizontal="left" vertical="center"/>
    </xf>
    <xf numFmtId="0" fontId="16" fillId="0" borderId="27" xfId="35" applyFont="1" applyFill="1" applyBorder="1" applyAlignment="1">
      <alignment horizontal="center"/>
    </xf>
    <xf numFmtId="0" fontId="9" fillId="0" borderId="60" xfId="0" applyFont="1" applyFill="1" applyBorder="1" applyAlignment="1">
      <alignment horizontal="left" vertical="center"/>
    </xf>
    <xf numFmtId="174" fontId="9" fillId="0" borderId="74" xfId="33" applyNumberFormat="1" applyFont="1" applyFill="1" applyBorder="1" applyAlignment="1">
      <alignment horizontal="right" vertical="center"/>
    </xf>
    <xf numFmtId="175" fontId="8" fillId="0" borderId="60" xfId="33" applyNumberFormat="1" applyFont="1" applyFill="1" applyBorder="1" applyAlignment="1">
      <alignment horizontal="right" vertical="center"/>
    </xf>
    <xf numFmtId="0" fontId="9" fillId="0" borderId="61" xfId="0" applyFont="1" applyFill="1" applyBorder="1" applyAlignment="1">
      <alignment horizontal="left" vertical="center"/>
    </xf>
    <xf numFmtId="174" fontId="9" fillId="0" borderId="75" xfId="33" applyNumberFormat="1" applyFont="1" applyFill="1" applyBorder="1" applyAlignment="1">
      <alignment horizontal="right" vertical="center"/>
    </xf>
    <xf numFmtId="175" fontId="8" fillId="0" borderId="61" xfId="33" applyNumberFormat="1" applyFont="1" applyFill="1" applyBorder="1" applyAlignment="1">
      <alignment horizontal="right" vertical="center"/>
    </xf>
    <xf numFmtId="174" fontId="8" fillId="0" borderId="76" xfId="33" applyNumberFormat="1" applyFont="1" applyFill="1" applyBorder="1" applyAlignment="1">
      <alignment horizontal="right" vertical="center"/>
    </xf>
    <xf numFmtId="175" fontId="8" fillId="0" borderId="27" xfId="33" applyNumberFormat="1" applyFont="1" applyFill="1" applyBorder="1" applyAlignment="1">
      <alignment horizontal="right" vertical="center"/>
    </xf>
    <xf numFmtId="175" fontId="8" fillId="2" borderId="53" xfId="33" applyNumberFormat="1" applyFont="1" applyFill="1" applyBorder="1" applyAlignment="1">
      <alignment horizontal="center" vertical="center"/>
    </xf>
    <xf numFmtId="175" fontId="8" fillId="2" borderId="21" xfId="33" applyNumberFormat="1" applyFont="1" applyFill="1" applyBorder="1" applyAlignment="1">
      <alignment horizontal="center" vertical="center"/>
    </xf>
    <xf numFmtId="175" fontId="8" fillId="3" borderId="53" xfId="33" applyNumberFormat="1" applyFont="1" applyFill="1" applyBorder="1" applyAlignment="1">
      <alignment horizontal="center" vertical="center"/>
    </xf>
    <xf numFmtId="165" fontId="8" fillId="2" borderId="53" xfId="0" applyNumberFormat="1" applyFont="1" applyFill="1" applyBorder="1" applyAlignment="1">
      <alignment horizontal="right" vertical="center"/>
    </xf>
    <xf numFmtId="165" fontId="8" fillId="2" borderId="21" xfId="0" applyNumberFormat="1" applyFont="1" applyFill="1" applyBorder="1" applyAlignment="1">
      <alignment horizontal="right" vertical="center"/>
    </xf>
    <xf numFmtId="165" fontId="8" fillId="3" borderId="53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Continuous" wrapText="1"/>
    </xf>
    <xf numFmtId="0" fontId="10" fillId="0" borderId="0" xfId="0" applyFont="1" applyAlignment="1">
      <alignment horizontal="centerContinuous" wrapText="1"/>
    </xf>
    <xf numFmtId="175" fontId="7" fillId="0" borderId="14" xfId="33" applyNumberFormat="1" applyFont="1" applyFill="1" applyBorder="1" applyAlignment="1">
      <alignment horizontal="center" vertical="center" wrapText="1"/>
    </xf>
    <xf numFmtId="175" fontId="7" fillId="0" borderId="12" xfId="33" applyNumberFormat="1" applyFont="1" applyFill="1" applyBorder="1" applyAlignment="1">
      <alignment horizontal="center" vertical="center" wrapText="1"/>
    </xf>
    <xf numFmtId="175" fontId="7" fillId="0" borderId="62" xfId="33" applyNumberFormat="1" applyFont="1" applyFill="1" applyBorder="1" applyAlignment="1">
      <alignment horizontal="center" vertical="center" wrapText="1"/>
    </xf>
    <xf numFmtId="175" fontId="7" fillId="0" borderId="8" xfId="33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167" fontId="9" fillId="0" borderId="60" xfId="0" applyNumberFormat="1" applyFont="1" applyBorder="1" applyAlignment="1">
      <alignment vertical="center"/>
    </xf>
    <xf numFmtId="167" fontId="9" fillId="0" borderId="61" xfId="0" applyNumberFormat="1" applyFont="1" applyBorder="1" applyAlignment="1">
      <alignment vertical="center"/>
    </xf>
    <xf numFmtId="167" fontId="8" fillId="2" borderId="60" xfId="0" applyNumberFormat="1" applyFont="1" applyFill="1" applyBorder="1" applyAlignment="1">
      <alignment horizontal="left" vertical="center"/>
    </xf>
    <xf numFmtId="167" fontId="8" fillId="2" borderId="27" xfId="0" applyNumberFormat="1" applyFont="1" applyFill="1" applyBorder="1" applyAlignment="1">
      <alignment horizontal="left" vertical="center"/>
    </xf>
    <xf numFmtId="0" fontId="27" fillId="0" borderId="0" xfId="0" applyFont="1"/>
    <xf numFmtId="175" fontId="9" fillId="0" borderId="60" xfId="33" applyNumberFormat="1" applyFont="1" applyBorder="1" applyAlignment="1">
      <alignment vertical="center"/>
    </xf>
    <xf numFmtId="175" fontId="9" fillId="0" borderId="61" xfId="33" applyNumberFormat="1" applyFont="1" applyBorder="1" applyAlignment="1">
      <alignment vertical="center"/>
    </xf>
    <xf numFmtId="175" fontId="8" fillId="2" borderId="60" xfId="33" applyNumberFormat="1" applyFont="1" applyFill="1" applyBorder="1" applyAlignment="1">
      <alignment horizontal="left" vertical="center"/>
    </xf>
    <xf numFmtId="175" fontId="8" fillId="2" borderId="27" xfId="33" applyNumberFormat="1" applyFont="1" applyFill="1" applyBorder="1" applyAlignment="1">
      <alignment horizontal="left" vertical="center"/>
    </xf>
    <xf numFmtId="0" fontId="5" fillId="0" borderId="0" xfId="0" applyFont="1" applyAlignment="1">
      <alignment horizontal="left" vertical="top"/>
    </xf>
    <xf numFmtId="0" fontId="25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7" fillId="0" borderId="0" xfId="0" applyFont="1" applyAlignment="1">
      <alignment horizontal="left" vertical="top" wrapText="1"/>
    </xf>
    <xf numFmtId="175" fontId="8" fillId="0" borderId="27" xfId="33" applyNumberFormat="1" applyFont="1" applyFill="1" applyBorder="1" applyAlignment="1">
      <alignment horizontal="left" vertical="center"/>
    </xf>
    <xf numFmtId="0" fontId="29" fillId="0" borderId="0" xfId="0" applyFont="1"/>
    <xf numFmtId="0" fontId="20" fillId="0" borderId="0" xfId="0" applyFont="1"/>
    <xf numFmtId="175" fontId="9" fillId="0" borderId="60" xfId="33" applyNumberFormat="1" applyFont="1" applyBorder="1" applyAlignment="1">
      <alignment horizontal="left" vertical="center"/>
    </xf>
    <xf numFmtId="175" fontId="9" fillId="0" borderId="61" xfId="33" applyNumberFormat="1" applyFont="1" applyBorder="1" applyAlignment="1">
      <alignment horizontal="left" vertical="center"/>
    </xf>
    <xf numFmtId="175" fontId="9" fillId="0" borderId="72" xfId="33" applyNumberFormat="1" applyFont="1" applyBorder="1" applyAlignment="1">
      <alignment horizontal="left" vertical="center"/>
    </xf>
    <xf numFmtId="175" fontId="9" fillId="0" borderId="72" xfId="33" applyNumberFormat="1" applyFont="1" applyBorder="1" applyAlignment="1">
      <alignment horizontal="center" vertical="center"/>
    </xf>
    <xf numFmtId="176" fontId="16" fillId="0" borderId="20" xfId="35" applyNumberFormat="1" applyFont="1" applyBorder="1" applyAlignment="1">
      <alignment vertical="center"/>
    </xf>
    <xf numFmtId="176" fontId="16" fillId="0" borderId="27" xfId="35" applyNumberFormat="1" applyFont="1" applyBorder="1" applyAlignment="1">
      <alignment vertical="center"/>
    </xf>
    <xf numFmtId="176" fontId="16" fillId="0" borderId="12" xfId="35" applyNumberFormat="1" applyFont="1" applyBorder="1" applyAlignment="1">
      <alignment vertical="center"/>
    </xf>
    <xf numFmtId="176" fontId="16" fillId="0" borderId="14" xfId="35" applyNumberFormat="1" applyFont="1" applyBorder="1" applyAlignment="1">
      <alignment vertical="center"/>
    </xf>
    <xf numFmtId="176" fontId="16" fillId="0" borderId="19" xfId="35" applyNumberFormat="1" applyFont="1" applyBorder="1" applyAlignment="1">
      <alignment vertical="center"/>
    </xf>
    <xf numFmtId="0" fontId="20" fillId="0" borderId="0" xfId="35" applyFont="1" applyAlignment="1">
      <alignment horizontal="left" vertical="center"/>
    </xf>
    <xf numFmtId="0" fontId="23" fillId="0" borderId="0" xfId="35" applyFont="1" applyBorder="1" applyAlignment="1">
      <alignment horizontal="left" vertical="center" wrapText="1"/>
    </xf>
    <xf numFmtId="0" fontId="23" fillId="0" borderId="11" xfId="35" applyFont="1" applyBorder="1" applyAlignment="1">
      <alignment horizontal="left" vertical="center" wrapText="1"/>
    </xf>
    <xf numFmtId="0" fontId="23" fillId="0" borderId="3" xfId="35" applyFont="1" applyBorder="1" applyAlignment="1">
      <alignment horizontal="left" vertical="center" wrapText="1"/>
    </xf>
    <xf numFmtId="0" fontId="23" fillId="0" borderId="1" xfId="35" applyFont="1" applyBorder="1" applyAlignment="1">
      <alignment horizontal="left" vertical="center" wrapText="1"/>
    </xf>
    <xf numFmtId="0" fontId="21" fillId="0" borderId="50" xfId="35" applyFont="1" applyBorder="1" applyAlignment="1">
      <alignment horizontal="left" vertical="center" wrapText="1"/>
    </xf>
    <xf numFmtId="0" fontId="22" fillId="0" borderId="0" xfId="35" applyFont="1" applyBorder="1" applyAlignment="1">
      <alignment horizontal="left" vertical="center" wrapText="1"/>
    </xf>
    <xf numFmtId="0" fontId="21" fillId="0" borderId="59" xfId="35" applyFont="1" applyBorder="1" applyAlignment="1">
      <alignment horizontal="left" vertical="center" wrapText="1"/>
    </xf>
    <xf numFmtId="0" fontId="22" fillId="0" borderId="3" xfId="35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0" fillId="0" borderId="0" xfId="35" applyFont="1" applyAlignment="1">
      <alignment horizontal="left" vertical="center" wrapText="1"/>
    </xf>
    <xf numFmtId="0" fontId="21" fillId="0" borderId="52" xfId="35" applyFont="1" applyBorder="1" applyAlignment="1">
      <alignment horizontal="left" vertical="center" wrapText="1"/>
    </xf>
    <xf numFmtId="3" fontId="9" fillId="0" borderId="50" xfId="33" applyNumberFormat="1" applyFont="1" applyBorder="1" applyAlignment="1">
      <alignment horizontal="right" vertical="center" wrapText="1" indent="1"/>
    </xf>
    <xf numFmtId="3" fontId="9" fillId="0" borderId="48" xfId="33" applyNumberFormat="1" applyFont="1" applyBorder="1" applyAlignment="1">
      <alignment horizontal="right" vertical="center" wrapText="1" indent="1"/>
    </xf>
    <xf numFmtId="3" fontId="8" fillId="0" borderId="51" xfId="33" applyNumberFormat="1" applyFont="1" applyBorder="1" applyAlignment="1">
      <alignment horizontal="right" vertical="center" wrapText="1" indent="1"/>
    </xf>
    <xf numFmtId="3" fontId="8" fillId="2" borderId="52" xfId="33" applyNumberFormat="1" applyFont="1" applyFill="1" applyBorder="1" applyAlignment="1">
      <alignment horizontal="right" vertical="center" wrapText="1" indent="1"/>
    </xf>
    <xf numFmtId="3" fontId="8" fillId="2" borderId="49" xfId="33" applyNumberFormat="1" applyFont="1" applyFill="1" applyBorder="1" applyAlignment="1">
      <alignment horizontal="right" vertical="center" wrapText="1" indent="1"/>
    </xf>
    <xf numFmtId="3" fontId="8" fillId="2" borderId="53" xfId="33" applyNumberFormat="1" applyFont="1" applyFill="1" applyBorder="1" applyAlignment="1">
      <alignment horizontal="right" vertical="center" wrapText="1" indent="1"/>
    </xf>
    <xf numFmtId="3" fontId="9" fillId="0" borderId="52" xfId="33" applyNumberFormat="1" applyFont="1" applyBorder="1" applyAlignment="1">
      <alignment horizontal="right" vertical="center" wrapText="1" indent="1"/>
    </xf>
    <xf numFmtId="3" fontId="9" fillId="0" borderId="49" xfId="33" applyNumberFormat="1" applyFont="1" applyBorder="1" applyAlignment="1">
      <alignment horizontal="right" vertical="center" wrapText="1" indent="1"/>
    </xf>
    <xf numFmtId="3" fontId="8" fillId="0" borderId="53" xfId="33" applyNumberFormat="1" applyFont="1" applyBorder="1" applyAlignment="1">
      <alignment horizontal="right" vertical="center" wrapText="1" indent="1"/>
    </xf>
    <xf numFmtId="3" fontId="8" fillId="2" borderId="20" xfId="33" applyNumberFormat="1" applyFont="1" applyFill="1" applyBorder="1" applyAlignment="1">
      <alignment horizontal="right" vertical="center" wrapText="1" indent="1"/>
    </xf>
    <xf numFmtId="3" fontId="8" fillId="2" borderId="13" xfId="33" applyNumberFormat="1" applyFont="1" applyFill="1" applyBorder="1" applyAlignment="1">
      <alignment horizontal="right" vertical="center" wrapText="1" indent="1"/>
    </xf>
    <xf numFmtId="3" fontId="8" fillId="2" borderId="21" xfId="33" applyNumberFormat="1" applyFont="1" applyFill="1" applyBorder="1" applyAlignment="1">
      <alignment horizontal="right" vertical="center" wrapText="1" indent="1"/>
    </xf>
    <xf numFmtId="3" fontId="8" fillId="3" borderId="52" xfId="33" applyNumberFormat="1" applyFont="1" applyFill="1" applyBorder="1" applyAlignment="1">
      <alignment horizontal="right" vertical="center" wrapText="1" indent="1"/>
    </xf>
    <xf numFmtId="3" fontId="8" fillId="3" borderId="49" xfId="33" applyNumberFormat="1" applyFont="1" applyFill="1" applyBorder="1" applyAlignment="1">
      <alignment horizontal="right" vertical="center" wrapText="1" indent="1"/>
    </xf>
    <xf numFmtId="3" fontId="8" fillId="3" borderId="53" xfId="33" applyNumberFormat="1" applyFont="1" applyFill="1" applyBorder="1" applyAlignment="1">
      <alignment horizontal="right" vertical="center" wrapText="1" indent="1"/>
    </xf>
    <xf numFmtId="0" fontId="10" fillId="0" borderId="0" xfId="0" applyFont="1" applyAlignment="1">
      <alignment horizontal="center"/>
    </xf>
    <xf numFmtId="0" fontId="14" fillId="0" borderId="0" xfId="0" applyFont="1" applyAlignment="1"/>
    <xf numFmtId="0" fontId="0" fillId="0" borderId="0" xfId="0" applyFont="1" applyAlignment="1"/>
    <xf numFmtId="0" fontId="7" fillId="0" borderId="1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6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168" fontId="9" fillId="0" borderId="60" xfId="38" applyNumberFormat="1" applyFont="1" applyBorder="1" applyAlignment="1">
      <alignment horizontal="right" vertical="center"/>
    </xf>
    <xf numFmtId="168" fontId="9" fillId="0" borderId="61" xfId="38" applyNumberFormat="1" applyFont="1" applyBorder="1" applyAlignment="1">
      <alignment horizontal="right" vertical="center"/>
    </xf>
    <xf numFmtId="168" fontId="9" fillId="0" borderId="72" xfId="38" applyNumberFormat="1" applyFont="1" applyBorder="1" applyAlignment="1">
      <alignment horizontal="right" vertical="center"/>
    </xf>
    <xf numFmtId="0" fontId="54" fillId="36" borderId="89" xfId="0" applyFont="1" applyFill="1" applyBorder="1" applyAlignment="1">
      <alignment horizontal="left" vertical="top" wrapText="1"/>
    </xf>
    <xf numFmtId="0" fontId="54" fillId="36" borderId="89" xfId="0" applyFont="1" applyFill="1" applyBorder="1" applyAlignment="1">
      <alignment horizontal="right" vertical="top" wrapText="1"/>
    </xf>
    <xf numFmtId="0" fontId="20" fillId="0" borderId="0" xfId="0" applyFont="1" applyAlignment="1">
      <alignment horizontal="right"/>
    </xf>
    <xf numFmtId="0" fontId="29" fillId="0" borderId="0" xfId="0" applyFont="1" applyAlignment="1">
      <alignment horizontal="right"/>
    </xf>
    <xf numFmtId="0" fontId="54" fillId="36" borderId="90" xfId="0" applyFont="1" applyFill="1" applyBorder="1" applyAlignment="1">
      <alignment horizontal="right" vertical="top" wrapText="1"/>
    </xf>
    <xf numFmtId="0" fontId="54" fillId="36" borderId="89" xfId="0" applyFont="1" applyFill="1" applyBorder="1" applyAlignment="1">
      <alignment vertical="top" wrapText="1"/>
    </xf>
    <xf numFmtId="0" fontId="54" fillId="36" borderId="91" xfId="0" applyFont="1" applyFill="1" applyBorder="1" applyAlignment="1">
      <alignment horizontal="left" vertical="top" wrapText="1"/>
    </xf>
    <xf numFmtId="168" fontId="20" fillId="0" borderId="0" xfId="38" applyNumberFormat="1" applyFont="1" applyAlignment="1">
      <alignment horizontal="right"/>
    </xf>
    <xf numFmtId="168" fontId="29" fillId="0" borderId="0" xfId="38" applyNumberFormat="1" applyFont="1" applyAlignment="1">
      <alignment horizontal="right"/>
    </xf>
    <xf numFmtId="168" fontId="0" fillId="0" borderId="0" xfId="38" applyNumberFormat="1" applyFont="1" applyAlignment="1">
      <alignment horizontal="right"/>
    </xf>
    <xf numFmtId="10" fontId="54" fillId="36" borderId="89" xfId="0" applyNumberFormat="1" applyFont="1" applyFill="1" applyBorder="1" applyAlignment="1">
      <alignment vertical="top" wrapText="1"/>
    </xf>
    <xf numFmtId="0" fontId="54" fillId="36" borderId="90" xfId="0" applyFont="1" applyFill="1" applyBorder="1" applyAlignment="1">
      <alignment vertical="top" wrapText="1"/>
    </xf>
    <xf numFmtId="175" fontId="8" fillId="0" borderId="27" xfId="33" applyNumberFormat="1" applyFont="1" applyFill="1" applyBorder="1" applyAlignment="1">
      <alignment horizontal="center" vertical="center" wrapText="1"/>
    </xf>
    <xf numFmtId="168" fontId="56" fillId="36" borderId="90" xfId="38" applyNumberFormat="1" applyFont="1" applyFill="1" applyBorder="1" applyAlignment="1">
      <alignment horizontal="right" vertical="top" wrapText="1"/>
    </xf>
    <xf numFmtId="0" fontId="4" fillId="0" borderId="0" xfId="0" applyFont="1"/>
    <xf numFmtId="0" fontId="19" fillId="0" borderId="77" xfId="35" applyFont="1" applyBorder="1" applyAlignment="1">
      <alignment horizontal="center"/>
    </xf>
    <xf numFmtId="1" fontId="4" fillId="0" borderId="0" xfId="0" applyNumberFormat="1" applyFont="1"/>
    <xf numFmtId="0" fontId="4" fillId="35" borderId="0" xfId="0" applyFont="1" applyFill="1"/>
    <xf numFmtId="1" fontId="4" fillId="35" borderId="0" xfId="0" applyNumberFormat="1" applyFont="1" applyFill="1"/>
    <xf numFmtId="0" fontId="30" fillId="35" borderId="3" xfId="0" applyFont="1" applyFill="1" applyBorder="1" applyAlignment="1">
      <alignment horizontal="right" vertical="center" wrapText="1"/>
    </xf>
    <xf numFmtId="0" fontId="30" fillId="35" borderId="1" xfId="0" applyFont="1" applyFill="1" applyBorder="1" applyAlignment="1">
      <alignment horizontal="right" vertical="center" wrapText="1"/>
    </xf>
    <xf numFmtId="0" fontId="30" fillId="0" borderId="3" xfId="0" applyFont="1" applyFill="1" applyBorder="1" applyAlignment="1">
      <alignment horizontal="right" vertical="center" wrapText="1"/>
    </xf>
    <xf numFmtId="0" fontId="30" fillId="0" borderId="1" xfId="0" applyFont="1" applyFill="1" applyBorder="1" applyAlignment="1">
      <alignment horizontal="right" vertical="center" wrapText="1"/>
    </xf>
    <xf numFmtId="0" fontId="54" fillId="36" borderId="52" xfId="0" applyFont="1" applyFill="1" applyBorder="1" applyAlignment="1">
      <alignment horizontal="left" vertical="top" wrapText="1"/>
    </xf>
    <xf numFmtId="0" fontId="54" fillId="36" borderId="10" xfId="0" applyFont="1" applyFill="1" applyBorder="1" applyAlignment="1">
      <alignment horizontal="left" vertical="top" wrapText="1"/>
    </xf>
    <xf numFmtId="0" fontId="57" fillId="36" borderId="92" xfId="0" applyFont="1" applyFill="1" applyBorder="1" applyAlignment="1">
      <alignment horizontal="right" vertical="center" wrapText="1"/>
    </xf>
    <xf numFmtId="0" fontId="57" fillId="36" borderId="93" xfId="0" applyFont="1" applyFill="1" applyBorder="1" applyAlignment="1">
      <alignment horizontal="right" vertical="center" wrapText="1"/>
    </xf>
    <xf numFmtId="0" fontId="54" fillId="36" borderId="94" xfId="0" applyFont="1" applyFill="1" applyBorder="1" applyAlignment="1">
      <alignment horizontal="left" vertical="top" wrapText="1"/>
    </xf>
    <xf numFmtId="168" fontId="56" fillId="36" borderId="95" xfId="38" applyNumberFormat="1" applyFont="1" applyFill="1" applyBorder="1" applyAlignment="1">
      <alignment horizontal="right" vertical="top" wrapText="1"/>
    </xf>
    <xf numFmtId="0" fontId="54" fillId="36" borderId="96" xfId="0" applyFont="1" applyFill="1" applyBorder="1" applyAlignment="1">
      <alignment horizontal="left" vertical="top" wrapText="1"/>
    </xf>
    <xf numFmtId="0" fontId="54" fillId="36" borderId="97" xfId="0" applyFont="1" applyFill="1" applyBorder="1" applyAlignment="1">
      <alignment horizontal="left" vertical="top" wrapText="1"/>
    </xf>
    <xf numFmtId="0" fontId="54" fillId="36" borderId="98" xfId="0" applyFont="1" applyFill="1" applyBorder="1" applyAlignment="1">
      <alignment horizontal="left" vertical="top" wrapText="1"/>
    </xf>
    <xf numFmtId="0" fontId="54" fillId="36" borderId="99" xfId="0" applyFont="1" applyFill="1" applyBorder="1" applyAlignment="1">
      <alignment horizontal="left" vertical="top" wrapText="1"/>
    </xf>
    <xf numFmtId="0" fontId="54" fillId="36" borderId="99" xfId="0" applyFont="1" applyFill="1" applyBorder="1" applyAlignment="1">
      <alignment horizontal="right" vertical="top" wrapText="1"/>
    </xf>
    <xf numFmtId="0" fontId="54" fillId="36" borderId="100" xfId="0" applyFont="1" applyFill="1" applyBorder="1" applyAlignment="1">
      <alignment horizontal="right" vertical="top" wrapText="1"/>
    </xf>
    <xf numFmtId="168" fontId="56" fillId="36" borderId="100" xfId="38" applyNumberFormat="1" applyFont="1" applyFill="1" applyBorder="1" applyAlignment="1">
      <alignment horizontal="right" vertical="top" wrapText="1"/>
    </xf>
    <xf numFmtId="168" fontId="56" fillId="36" borderId="101" xfId="38" applyNumberFormat="1" applyFont="1" applyFill="1" applyBorder="1" applyAlignment="1">
      <alignment horizontal="right" vertical="top" wrapText="1"/>
    </xf>
    <xf numFmtId="0" fontId="55" fillId="36" borderId="52" xfId="0" applyFont="1" applyFill="1" applyBorder="1" applyAlignment="1">
      <alignment horizontal="center" vertical="top" wrapText="1"/>
    </xf>
    <xf numFmtId="0" fontId="55" fillId="36" borderId="102" xfId="0" applyFont="1" applyFill="1" applyBorder="1" applyAlignment="1">
      <alignment horizontal="center" vertical="top" wrapText="1"/>
    </xf>
    <xf numFmtId="10" fontId="54" fillId="36" borderId="99" xfId="0" applyNumberFormat="1" applyFont="1" applyFill="1" applyBorder="1" applyAlignment="1">
      <alignment vertical="top" wrapText="1"/>
    </xf>
    <xf numFmtId="0" fontId="54" fillId="36" borderId="99" xfId="0" applyFont="1" applyFill="1" applyBorder="1" applyAlignment="1">
      <alignment vertical="top" wrapText="1"/>
    </xf>
    <xf numFmtId="0" fontId="54" fillId="36" borderId="100" xfId="0" applyFont="1" applyFill="1" applyBorder="1" applyAlignment="1">
      <alignment vertical="top" wrapText="1"/>
    </xf>
    <xf numFmtId="0" fontId="55" fillId="36" borderId="92" xfId="0" applyFont="1" applyFill="1" applyBorder="1" applyAlignment="1">
      <alignment horizontal="right" vertical="center" wrapText="1"/>
    </xf>
    <xf numFmtId="10" fontId="54" fillId="36" borderId="91" xfId="0" applyNumberFormat="1" applyFont="1" applyFill="1" applyBorder="1" applyAlignment="1">
      <alignment vertical="top" wrapText="1"/>
    </xf>
    <xf numFmtId="0" fontId="54" fillId="36" borderId="91" xfId="0" applyFont="1" applyFill="1" applyBorder="1" applyAlignment="1">
      <alignment vertical="top" wrapText="1"/>
    </xf>
    <xf numFmtId="0" fontId="54" fillId="36" borderId="103" xfId="0" applyFont="1" applyFill="1" applyBorder="1" applyAlignment="1">
      <alignment vertical="top" wrapText="1"/>
    </xf>
    <xf numFmtId="168" fontId="56" fillId="36" borderId="103" xfId="38" applyNumberFormat="1" applyFont="1" applyFill="1" applyBorder="1" applyAlignment="1">
      <alignment horizontal="right" vertical="top" wrapText="1"/>
    </xf>
    <xf numFmtId="168" fontId="56" fillId="36" borderId="104" xfId="38" applyNumberFormat="1" applyFont="1" applyFill="1" applyBorder="1" applyAlignment="1">
      <alignment horizontal="right" vertical="top" wrapText="1"/>
    </xf>
    <xf numFmtId="0" fontId="54" fillId="36" borderId="105" xfId="0" applyFont="1" applyFill="1" applyBorder="1" applyAlignment="1">
      <alignment horizontal="left" vertical="top" wrapText="1"/>
    </xf>
    <xf numFmtId="0" fontId="54" fillId="36" borderId="106" xfId="0" applyFont="1" applyFill="1" applyBorder="1" applyAlignment="1">
      <alignment horizontal="left" vertical="top" wrapText="1"/>
    </xf>
    <xf numFmtId="10" fontId="54" fillId="36" borderId="106" xfId="0" applyNumberFormat="1" applyFont="1" applyFill="1" applyBorder="1" applyAlignment="1">
      <alignment vertical="top" wrapText="1"/>
    </xf>
    <xf numFmtId="0" fontId="54" fillId="36" borderId="106" xfId="0" applyFont="1" applyFill="1" applyBorder="1" applyAlignment="1">
      <alignment vertical="top" wrapText="1"/>
    </xf>
    <xf numFmtId="0" fontId="54" fillId="36" borderId="107" xfId="0" applyFont="1" applyFill="1" applyBorder="1" applyAlignment="1">
      <alignment vertical="top" wrapText="1"/>
    </xf>
    <xf numFmtId="168" fontId="56" fillId="36" borderId="107" xfId="38" applyNumberFormat="1" applyFont="1" applyFill="1" applyBorder="1" applyAlignment="1">
      <alignment horizontal="right" vertical="top" wrapText="1"/>
    </xf>
    <xf numFmtId="168" fontId="56" fillId="36" borderId="108" xfId="38" applyNumberFormat="1" applyFont="1" applyFill="1" applyBorder="1" applyAlignment="1">
      <alignment horizontal="right" vertical="top" wrapText="1"/>
    </xf>
    <xf numFmtId="175" fontId="17" fillId="0" borderId="32" xfId="33" applyNumberFormat="1" applyFont="1" applyFill="1" applyBorder="1" applyAlignment="1"/>
    <xf numFmtId="175" fontId="17" fillId="0" borderId="33" xfId="33" applyNumberFormat="1" applyFont="1" applyFill="1" applyBorder="1" applyAlignment="1"/>
    <xf numFmtId="175" fontId="17" fillId="0" borderId="26" xfId="33" applyNumberFormat="1" applyFont="1" applyFill="1" applyBorder="1" applyAlignment="1"/>
    <xf numFmtId="175" fontId="17" fillId="0" borderId="69" xfId="33" applyNumberFormat="1" applyFont="1" applyFill="1" applyBorder="1" applyAlignment="1"/>
    <xf numFmtId="43" fontId="58" fillId="0" borderId="0" xfId="0" applyNumberFormat="1" applyFont="1"/>
    <xf numFmtId="0" fontId="54" fillId="36" borderId="109" xfId="0" applyFont="1" applyFill="1" applyBorder="1" applyAlignment="1">
      <alignment horizontal="left" vertical="top" wrapText="1"/>
    </xf>
    <xf numFmtId="0" fontId="54" fillId="36" borderId="106" xfId="0" applyFont="1" applyFill="1" applyBorder="1" applyAlignment="1">
      <alignment horizontal="right" vertical="top" wrapText="1"/>
    </xf>
    <xf numFmtId="0" fontId="54" fillId="36" borderId="107" xfId="0" applyFont="1" applyFill="1" applyBorder="1" applyAlignment="1">
      <alignment horizontal="right" vertical="top" wrapText="1"/>
    </xf>
    <xf numFmtId="0" fontId="54" fillId="36" borderId="91" xfId="0" applyFont="1" applyFill="1" applyBorder="1" applyAlignment="1">
      <alignment horizontal="right" vertical="top" wrapText="1"/>
    </xf>
    <xf numFmtId="0" fontId="54" fillId="36" borderId="103" xfId="0" applyFont="1" applyFill="1" applyBorder="1" applyAlignment="1">
      <alignment horizontal="right" vertical="top" wrapText="1"/>
    </xf>
    <xf numFmtId="0" fontId="54" fillId="36" borderId="109" xfId="0" applyFont="1" applyFill="1" applyBorder="1" applyAlignment="1">
      <alignment horizontal="right" vertical="top" wrapText="1"/>
    </xf>
    <xf numFmtId="0" fontId="54" fillId="36" borderId="110" xfId="0" applyFont="1" applyFill="1" applyBorder="1" applyAlignment="1">
      <alignment horizontal="right" vertical="top" wrapText="1"/>
    </xf>
    <xf numFmtId="168" fontId="56" fillId="36" borderId="110" xfId="38" applyNumberFormat="1" applyFont="1" applyFill="1" applyBorder="1" applyAlignment="1">
      <alignment horizontal="right" vertical="top" wrapText="1"/>
    </xf>
    <xf numFmtId="168" fontId="56" fillId="36" borderId="113" xfId="38" applyNumberFormat="1" applyFont="1" applyFill="1" applyBorder="1" applyAlignment="1">
      <alignment horizontal="right" vertical="top" wrapText="1"/>
    </xf>
    <xf numFmtId="0" fontId="55" fillId="36" borderId="50" xfId="0" applyFont="1" applyFill="1" applyBorder="1" applyAlignment="1">
      <alignment horizontal="center" vertical="top" wrapText="1"/>
    </xf>
    <xf numFmtId="0" fontId="54" fillId="36" borderId="50" xfId="0" applyFont="1" applyFill="1" applyBorder="1" applyAlignment="1">
      <alignment horizontal="left" vertical="top" wrapText="1"/>
    </xf>
    <xf numFmtId="0" fontId="54" fillId="36" borderId="59" xfId="0" applyFont="1" applyFill="1" applyBorder="1" applyAlignment="1">
      <alignment horizontal="left" vertical="top" wrapText="1"/>
    </xf>
    <xf numFmtId="10" fontId="54" fillId="36" borderId="92" xfId="0" applyNumberFormat="1" applyFont="1" applyFill="1" applyBorder="1" applyAlignment="1">
      <alignment vertical="top" wrapText="1"/>
    </xf>
    <xf numFmtId="0" fontId="54" fillId="36" borderId="92" xfId="0" applyFont="1" applyFill="1" applyBorder="1" applyAlignment="1">
      <alignment vertical="top" wrapText="1"/>
    </xf>
    <xf numFmtId="0" fontId="54" fillId="36" borderId="114" xfId="0" applyFont="1" applyFill="1" applyBorder="1" applyAlignment="1">
      <alignment vertical="top" wrapText="1"/>
    </xf>
    <xf numFmtId="168" fontId="56" fillId="36" borderId="114" xfId="38" applyNumberFormat="1" applyFont="1" applyFill="1" applyBorder="1" applyAlignment="1">
      <alignment horizontal="right" vertical="top" wrapText="1"/>
    </xf>
    <xf numFmtId="168" fontId="56" fillId="36" borderId="93" xfId="38" applyNumberFormat="1" applyFont="1" applyFill="1" applyBorder="1" applyAlignment="1">
      <alignment horizontal="right" vertical="top" wrapText="1"/>
    </xf>
    <xf numFmtId="10" fontId="54" fillId="36" borderId="109" xfId="0" applyNumberFormat="1" applyFont="1" applyFill="1" applyBorder="1" applyAlignment="1">
      <alignment vertical="top" wrapText="1"/>
    </xf>
    <xf numFmtId="0" fontId="54" fillId="36" borderId="109" xfId="0" applyFont="1" applyFill="1" applyBorder="1" applyAlignment="1">
      <alignment vertical="top" wrapText="1"/>
    </xf>
    <xf numFmtId="0" fontId="54" fillId="36" borderId="110" xfId="0" applyFont="1" applyFill="1" applyBorder="1" applyAlignment="1">
      <alignment vertical="top" wrapText="1"/>
    </xf>
    <xf numFmtId="10" fontId="54" fillId="36" borderId="115" xfId="0" applyNumberFormat="1" applyFont="1" applyFill="1" applyBorder="1" applyAlignment="1">
      <alignment vertical="top" wrapText="1"/>
    </xf>
    <xf numFmtId="0" fontId="54" fillId="36" borderId="115" xfId="0" applyFont="1" applyFill="1" applyBorder="1" applyAlignment="1">
      <alignment vertical="top" wrapText="1"/>
    </xf>
    <xf numFmtId="0" fontId="54" fillId="36" borderId="116" xfId="0" applyFont="1" applyFill="1" applyBorder="1" applyAlignment="1">
      <alignment vertical="top" wrapText="1"/>
    </xf>
    <xf numFmtId="168" fontId="56" fillId="36" borderId="116" xfId="38" applyNumberFormat="1" applyFont="1" applyFill="1" applyBorder="1" applyAlignment="1">
      <alignment horizontal="right" vertical="top" wrapText="1"/>
    </xf>
    <xf numFmtId="168" fontId="56" fillId="36" borderId="117" xfId="38" applyNumberFormat="1" applyFont="1" applyFill="1" applyBorder="1" applyAlignment="1">
      <alignment horizontal="right" vertical="top" wrapText="1"/>
    </xf>
    <xf numFmtId="0" fontId="55" fillId="36" borderId="112" xfId="0" applyFont="1" applyFill="1" applyBorder="1" applyAlignment="1">
      <alignment horizontal="center" vertical="top" wrapText="1"/>
    </xf>
    <xf numFmtId="0" fontId="54" fillId="36" borderId="118" xfId="0" applyFont="1" applyFill="1" applyBorder="1" applyAlignment="1">
      <alignment horizontal="left" vertical="top" wrapText="1"/>
    </xf>
    <xf numFmtId="0" fontId="54" fillId="36" borderId="119" xfId="0" applyFont="1" applyFill="1" applyBorder="1" applyAlignment="1">
      <alignment horizontal="left" vertical="top" wrapText="1"/>
    </xf>
    <xf numFmtId="0" fontId="54" fillId="36" borderId="120" xfId="0" applyFont="1" applyFill="1" applyBorder="1" applyAlignment="1">
      <alignment horizontal="left" vertical="top" wrapText="1"/>
    </xf>
    <xf numFmtId="0" fontId="54" fillId="36" borderId="121" xfId="0" applyFont="1" applyFill="1" applyBorder="1" applyAlignment="1">
      <alignment horizontal="left" vertical="top" wrapText="1"/>
    </xf>
    <xf numFmtId="175" fontId="0" fillId="0" borderId="0" xfId="0" applyNumberFormat="1"/>
    <xf numFmtId="175" fontId="51" fillId="0" borderId="0" xfId="0" applyNumberFormat="1" applyFont="1"/>
    <xf numFmtId="0" fontId="9" fillId="0" borderId="0" xfId="0" applyFont="1" applyBorder="1" applyAlignment="1">
      <alignment horizontal="left" vertical="center"/>
    </xf>
    <xf numFmtId="0" fontId="9" fillId="0" borderId="18" xfId="0" applyFont="1" applyBorder="1" applyAlignment="1">
      <alignment horizontal="left" vertical="center"/>
    </xf>
    <xf numFmtId="0" fontId="46" fillId="0" borderId="84" xfId="50"/>
    <xf numFmtId="0" fontId="45" fillId="0" borderId="0" xfId="43"/>
    <xf numFmtId="0" fontId="48" fillId="0" borderId="0" xfId="51"/>
    <xf numFmtId="0" fontId="0" fillId="0" borderId="0" xfId="0" applyFont="1"/>
    <xf numFmtId="175" fontId="7" fillId="0" borderId="20" xfId="33" applyNumberFormat="1" applyFont="1" applyFill="1" applyBorder="1" applyAlignment="1">
      <alignment horizontal="center" vertical="center"/>
    </xf>
    <xf numFmtId="175" fontId="7" fillId="0" borderId="14" xfId="33" applyNumberFormat="1" applyFont="1" applyFill="1" applyBorder="1" applyAlignment="1">
      <alignment horizontal="center" vertical="center"/>
    </xf>
    <xf numFmtId="175" fontId="7" fillId="0" borderId="12" xfId="33" applyNumberFormat="1" applyFont="1" applyFill="1" applyBorder="1" applyAlignment="1">
      <alignment horizontal="center" vertical="center"/>
    </xf>
    <xf numFmtId="0" fontId="16" fillId="0" borderId="52" xfId="35" applyFont="1" applyBorder="1" applyAlignment="1">
      <alignment horizontal="center" vertical="center" textRotation="90"/>
    </xf>
    <xf numFmtId="0" fontId="16" fillId="0" borderId="50" xfId="35" applyFont="1" applyBorder="1" applyAlignment="1">
      <alignment horizontal="center" vertical="center" textRotation="90"/>
    </xf>
    <xf numFmtId="0" fontId="16" fillId="0" borderId="59" xfId="35" applyFont="1" applyBorder="1" applyAlignment="1">
      <alignment horizontal="center" vertical="center" textRotation="90"/>
    </xf>
    <xf numFmtId="0" fontId="16" fillId="0" borderId="30" xfId="35" applyFont="1" applyBorder="1" applyAlignment="1">
      <alignment horizontal="center" vertical="center" textRotation="90"/>
    </xf>
    <xf numFmtId="0" fontId="16" fillId="0" borderId="34" xfId="35" applyFont="1" applyBorder="1" applyAlignment="1">
      <alignment horizontal="center" vertical="center" textRotation="90"/>
    </xf>
    <xf numFmtId="0" fontId="16" fillId="0" borderId="36" xfId="35" applyFont="1" applyBorder="1" applyAlignment="1">
      <alignment horizontal="center" vertical="center" textRotation="90"/>
    </xf>
    <xf numFmtId="0" fontId="7" fillId="0" borderId="27" xfId="0" applyFont="1" applyBorder="1" applyAlignment="1">
      <alignment horizontal="center"/>
    </xf>
    <xf numFmtId="0" fontId="8" fillId="0" borderId="60" xfId="0" applyFont="1" applyBorder="1" applyAlignment="1">
      <alignment horizontal="center" vertical="center" textRotation="90"/>
    </xf>
    <xf numFmtId="0" fontId="8" fillId="0" borderId="61" xfId="0" applyFont="1" applyBorder="1" applyAlignment="1">
      <alignment horizontal="center" vertical="center" textRotation="90"/>
    </xf>
    <xf numFmtId="0" fontId="8" fillId="0" borderId="72" xfId="0" applyFont="1" applyBorder="1" applyAlignment="1">
      <alignment horizontal="center" vertical="center" textRotation="90"/>
    </xf>
    <xf numFmtId="0" fontId="8" fillId="0" borderId="2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wrapText="1"/>
    </xf>
    <xf numFmtId="0" fontId="8" fillId="0" borderId="78" xfId="0" applyFont="1" applyBorder="1" applyAlignment="1">
      <alignment horizontal="center" wrapText="1"/>
    </xf>
    <xf numFmtId="0" fontId="8" fillId="0" borderId="5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8" fillId="0" borderId="5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52" xfId="0" applyFont="1" applyBorder="1" applyAlignment="1">
      <alignment horizontal="center" vertical="center" wrapText="1"/>
    </xf>
    <xf numFmtId="0" fontId="8" fillId="0" borderId="79" xfId="0" applyFont="1" applyFill="1" applyBorder="1" applyAlignment="1">
      <alignment horizontal="center" vertical="center"/>
    </xf>
    <xf numFmtId="0" fontId="8" fillId="0" borderId="79" xfId="0" applyFont="1" applyBorder="1" applyAlignment="1">
      <alignment horizontal="center"/>
    </xf>
    <xf numFmtId="0" fontId="16" fillId="0" borderId="60" xfId="35" applyFont="1" applyFill="1" applyBorder="1" applyAlignment="1">
      <alignment horizontal="center" vertical="center" textRotation="90"/>
    </xf>
    <xf numFmtId="0" fontId="16" fillId="0" borderId="61" xfId="35" applyFont="1" applyFill="1" applyBorder="1" applyAlignment="1">
      <alignment horizontal="center" vertical="center" textRotation="90"/>
    </xf>
    <xf numFmtId="0" fontId="16" fillId="0" borderId="72" xfId="35" applyFont="1" applyFill="1" applyBorder="1" applyAlignment="1">
      <alignment horizontal="center" vertical="center" textRotation="90"/>
    </xf>
    <xf numFmtId="0" fontId="30" fillId="0" borderId="3" xfId="0" applyFont="1" applyBorder="1" applyAlignment="1">
      <alignment horizontal="right" vertical="center" wrapText="1"/>
    </xf>
    <xf numFmtId="0" fontId="30" fillId="0" borderId="1" xfId="0" applyFont="1" applyBorder="1" applyAlignment="1">
      <alignment horizontal="right" vertical="center" wrapText="1"/>
    </xf>
    <xf numFmtId="0" fontId="16" fillId="0" borderId="60" xfId="35" applyFont="1" applyBorder="1" applyAlignment="1">
      <alignment horizontal="center" vertical="center" textRotation="90"/>
    </xf>
    <xf numFmtId="0" fontId="16" fillId="0" borderId="61" xfId="35" applyFont="1" applyBorder="1" applyAlignment="1">
      <alignment horizontal="center" vertical="center" textRotation="90"/>
    </xf>
    <xf numFmtId="0" fontId="16" fillId="0" borderId="72" xfId="35" applyFont="1" applyBorder="1" applyAlignment="1">
      <alignment horizontal="center" vertical="center" textRotation="90"/>
    </xf>
    <xf numFmtId="0" fontId="16" fillId="35" borderId="60" xfId="35" applyFont="1" applyFill="1" applyBorder="1" applyAlignment="1">
      <alignment horizontal="center" vertical="center" textRotation="90"/>
    </xf>
    <xf numFmtId="0" fontId="16" fillId="35" borderId="61" xfId="35" applyFont="1" applyFill="1" applyBorder="1" applyAlignment="1">
      <alignment horizontal="center" vertical="center" textRotation="90"/>
    </xf>
    <xf numFmtId="0" fontId="16" fillId="35" borderId="72" xfId="35" applyFont="1" applyFill="1" applyBorder="1" applyAlignment="1">
      <alignment horizontal="center" vertical="center" textRotation="90"/>
    </xf>
    <xf numFmtId="0" fontId="55" fillId="36" borderId="92" xfId="0" applyFont="1" applyFill="1" applyBorder="1" applyAlignment="1">
      <alignment horizontal="right" vertical="center" wrapText="1"/>
    </xf>
    <xf numFmtId="0" fontId="55" fillId="36" borderId="111" xfId="0" applyFont="1" applyFill="1" applyBorder="1" applyAlignment="1">
      <alignment horizontal="right" vertical="center" wrapText="1"/>
    </xf>
    <xf numFmtId="0" fontId="57" fillId="36" borderId="92" xfId="0" applyFont="1" applyFill="1" applyBorder="1" applyAlignment="1">
      <alignment horizontal="right" vertical="center" wrapText="1"/>
    </xf>
    <xf numFmtId="0" fontId="57" fillId="36" borderId="111" xfId="0" applyFont="1" applyFill="1" applyBorder="1" applyAlignment="1">
      <alignment horizontal="right" vertical="center" wrapText="1"/>
    </xf>
    <xf numFmtId="175" fontId="0" fillId="0" borderId="0" xfId="33" applyNumberFormat="1" applyFont="1" applyAlignment="1">
      <alignment horizontal="center" vertical="top"/>
    </xf>
    <xf numFmtId="175" fontId="0" fillId="0" borderId="3" xfId="33" applyNumberFormat="1" applyFont="1" applyBorder="1" applyAlignment="1">
      <alignment horizontal="center" vertical="top"/>
    </xf>
    <xf numFmtId="175" fontId="7" fillId="0" borderId="53" xfId="33" applyNumberFormat="1" applyFont="1" applyFill="1" applyBorder="1" applyAlignment="1">
      <alignment horizontal="center" vertical="center" wrapText="1"/>
    </xf>
    <xf numFmtId="175" fontId="7" fillId="0" borderId="38" xfId="33" applyNumberFormat="1" applyFont="1" applyFill="1" applyBorder="1" applyAlignment="1">
      <alignment horizontal="center" vertical="center" wrapText="1"/>
    </xf>
    <xf numFmtId="175" fontId="8" fillId="0" borderId="10" xfId="33" applyNumberFormat="1" applyFont="1" applyBorder="1" applyAlignment="1">
      <alignment horizontal="left" vertical="top" wrapText="1"/>
    </xf>
    <xf numFmtId="175" fontId="8" fillId="0" borderId="11" xfId="33" applyNumberFormat="1" applyFont="1" applyBorder="1" applyAlignment="1">
      <alignment horizontal="left" vertical="top" wrapText="1"/>
    </xf>
    <xf numFmtId="175" fontId="8" fillId="0" borderId="1" xfId="33" applyNumberFormat="1" applyFont="1" applyBorder="1" applyAlignment="1">
      <alignment horizontal="left" vertical="top" wrapText="1"/>
    </xf>
    <xf numFmtId="175" fontId="7" fillId="0" borderId="14" xfId="33" applyNumberFormat="1" applyFont="1" applyFill="1" applyBorder="1" applyAlignment="1">
      <alignment horizontal="center" vertical="center" wrapText="1"/>
    </xf>
    <xf numFmtId="175" fontId="7" fillId="0" borderId="12" xfId="33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7" fillId="0" borderId="2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6" fillId="0" borderId="20" xfId="35" applyFont="1" applyBorder="1" applyAlignment="1">
      <alignment horizontal="center" vertical="center"/>
    </xf>
    <xf numFmtId="0" fontId="16" fillId="0" borderId="14" xfId="35" applyFont="1" applyBorder="1" applyAlignment="1">
      <alignment horizontal="center" vertical="center"/>
    </xf>
    <xf numFmtId="0" fontId="16" fillId="0" borderId="12" xfId="35" applyFont="1" applyBorder="1" applyAlignment="1">
      <alignment horizontal="center" vertical="center"/>
    </xf>
    <xf numFmtId="0" fontId="19" fillId="0" borderId="20" xfId="35" applyFont="1" applyBorder="1" applyAlignment="1">
      <alignment horizontal="center" vertical="center" wrapText="1"/>
    </xf>
    <xf numFmtId="0" fontId="19" fillId="0" borderId="12" xfId="35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7" fillId="0" borderId="53" xfId="0" applyFont="1" applyFill="1" applyBorder="1" applyAlignment="1">
      <alignment horizontal="center" vertical="center"/>
    </xf>
    <xf numFmtId="0" fontId="7" fillId="0" borderId="38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28" fillId="0" borderId="10" xfId="0" applyFont="1" applyBorder="1" applyAlignment="1">
      <alignment horizontal="left" vertical="top" wrapText="1"/>
    </xf>
    <xf numFmtId="0" fontId="28" fillId="0" borderId="11" xfId="0" applyFont="1" applyBorder="1" applyAlignment="1">
      <alignment horizontal="left" vertical="top" wrapText="1"/>
    </xf>
    <xf numFmtId="0" fontId="28" fillId="0" borderId="1" xfId="0" applyFont="1" applyBorder="1" applyAlignment="1">
      <alignment horizontal="left" vertical="top" wrapText="1"/>
    </xf>
  </cellXfs>
  <cellStyles count="52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Commentaire 2" xfId="28"/>
    <cellStyle name="Entrée 2" xfId="29"/>
    <cellStyle name="Insatisfaisant 2" xfId="30"/>
    <cellStyle name="Lien hypertexte 2" xfId="31"/>
    <cellStyle name="Lien hypertexte visité 2" xfId="32"/>
    <cellStyle name="Milliers" xfId="33" builtinId="3"/>
    <cellStyle name="Neutre 2" xfId="34"/>
    <cellStyle name="Normal" xfId="0" builtinId="0"/>
    <cellStyle name="Normal 2" xfId="35"/>
    <cellStyle name="Normal 3" xfId="36"/>
    <cellStyle name="Normal 4" xfId="37"/>
    <cellStyle name="Pourcentage" xfId="38" builtinId="5"/>
    <cellStyle name="Pourcentage 2" xfId="39"/>
    <cellStyle name="Satisfaisant 2" xfId="40"/>
    <cellStyle name="Sortie 2" xfId="41"/>
    <cellStyle name="Texte explicatif 2" xfId="42"/>
    <cellStyle name="Titre" xfId="43" builtinId="15" customBuiltin="1"/>
    <cellStyle name="Titre 1" xfId="50" builtinId="16"/>
    <cellStyle name="Titre 1 2" xfId="44"/>
    <cellStyle name="Titre 2 2" xfId="45"/>
    <cellStyle name="Titre 3 2" xfId="46"/>
    <cellStyle name="Titre 4" xfId="51" builtinId="19"/>
    <cellStyle name="Titre 4 2" xfId="47"/>
    <cellStyle name="Total 2" xfId="48"/>
    <cellStyle name="Vérification 2" xfId="49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onnections" Target="connection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sect!$B$14</c:f>
              <c:strCache>
                <c:ptCount val="1"/>
                <c:pt idx="0">
                  <c:v>Internes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solidFill>
                      <a:schemeClr val="bg1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sect!$B$15:$B$17</c:f>
              <c:numCache>
                <c:formatCode>_(* #\ ##0_);_(* \(#\ ##0\);_(* "-"??_);_(@_)</c:formatCode>
                <c:ptCount val="3"/>
                <c:pt idx="0">
                  <c:v>6623</c:v>
                </c:pt>
                <c:pt idx="1">
                  <c:v>1155</c:v>
                </c:pt>
                <c:pt idx="2">
                  <c:v>7778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1F-4D42-996B-EC15C8763E5B}"/>
            </c:ext>
          </c:extLst>
        </c:ser>
        <c:ser>
          <c:idx val="1"/>
          <c:order val="1"/>
          <c:tx>
            <c:strRef>
              <c:f>sect!$C$14</c:f>
              <c:strCache>
                <c:ptCount val="1"/>
                <c:pt idx="0">
                  <c:v>Demi-pens.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sect!$C$15:$C$17</c:f>
              <c:numCache>
                <c:formatCode>_(* #\ ##0_);_(* \(#\ ##0\);_(* "-"??_);_(@_)</c:formatCode>
                <c:ptCount val="3"/>
                <c:pt idx="0">
                  <c:v>64133</c:v>
                </c:pt>
                <c:pt idx="1">
                  <c:v>10257</c:v>
                </c:pt>
                <c:pt idx="2">
                  <c:v>74390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1F-4D42-996B-EC15C8763E5B}"/>
            </c:ext>
          </c:extLst>
        </c:ser>
        <c:ser>
          <c:idx val="2"/>
          <c:order val="2"/>
          <c:tx>
            <c:strRef>
              <c:f>sect!$D$14</c:f>
              <c:strCache>
                <c:ptCount val="1"/>
                <c:pt idx="0">
                  <c:v>Externes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sect!$A$15:$A$17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sect!$D$15:$D$17</c:f>
              <c:numCache>
                <c:formatCode>_(* #\ ##0_);_(* \(#\ ##0\);_(* "-"??_);_(@_)</c:formatCode>
                <c:ptCount val="3"/>
                <c:pt idx="0">
                  <c:v>14562</c:v>
                </c:pt>
                <c:pt idx="1">
                  <c:v>11224</c:v>
                </c:pt>
                <c:pt idx="2">
                  <c:v>25786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1F-4D42-996B-EC15C8763E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6"/>
        <c:overlap val="100"/>
        <c:axId val="57685504"/>
        <c:axId val="57687424"/>
      </c:barChart>
      <c:catAx>
        <c:axId val="57685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7687424"/>
        <c:crosses val="autoZero"/>
        <c:auto val="1"/>
        <c:lblAlgn val="ctr"/>
        <c:lblOffset val="100"/>
        <c:noMultiLvlLbl val="0"/>
      </c:catAx>
      <c:valAx>
        <c:axId val="57687424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minorGridlines>
          <c:spPr>
            <a:ln>
              <a:solidFill>
                <a:schemeClr val="bg1">
                  <a:lumMod val="85000"/>
                </a:schemeClr>
              </a:solidFill>
            </a:ln>
          </c:spPr>
        </c:minorGridlines>
        <c:numFmt formatCode="0%" sourceLinked="1"/>
        <c:majorTickMark val="out"/>
        <c:minorTickMark val="none"/>
        <c:tickLblPos val="nextTo"/>
        <c:crossAx val="57685504"/>
        <c:crosses val="autoZero"/>
        <c:crossBetween val="between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overlay val="0"/>
      <c:txPr>
        <a:bodyPr/>
        <a:lstStyle/>
        <a:p>
          <a:pPr>
            <a:defRPr sz="1000"/>
          </a:pPr>
          <a:endParaRPr lang="fr-FR"/>
        </a:p>
      </c:txPr>
    </c:legend>
    <c:plotVisOnly val="1"/>
    <c:dispBlanksAs val="gap"/>
    <c:showDLblsOverMax val="0"/>
  </c:chart>
  <c:txPr>
    <a:bodyPr/>
    <a:lstStyle/>
    <a:p>
      <a:pPr>
        <a:defRPr sz="800">
          <a:latin typeface="Arial Narrow" panose="020B0606020202030204" pitchFamily="34" charset="0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% Internat et demi-pension, évolution de 2007 à 2017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0.12988117764349225"/>
          <c:y val="0.14472285497342444"/>
          <c:w val="0.60431826644506814"/>
          <c:h val="0.67510831871404675"/>
        </c:manualLayout>
      </c:layout>
      <c:lineChart>
        <c:grouping val="standard"/>
        <c:varyColors val="0"/>
        <c:ser>
          <c:idx val="0"/>
          <c:order val="0"/>
          <c:tx>
            <c:strRef>
              <c:f>evol!$A$9:$C$9</c:f>
              <c:strCache>
                <c:ptCount val="3"/>
                <c:pt idx="0">
                  <c:v>Public</c:v>
                </c:pt>
                <c:pt idx="1">
                  <c:v>%</c:v>
                </c:pt>
                <c:pt idx="2">
                  <c:v>Demi-pens.</c:v>
                </c:pt>
              </c:strCache>
            </c:strRef>
          </c:tx>
          <c:spPr>
            <a:ln w="12700" cap="flat" cmpd="sng" algn="ctr">
              <a:solidFill>
                <a:schemeClr val="accent1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12700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cat>
            <c:numRef>
              <c:f>evol!$D$4:$N$4</c:f>
              <c:numCache>
                <c:formatCode>General</c:formatCode>
                <c:ptCount val="11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</c:numCache>
            </c:numRef>
          </c:cat>
          <c:val>
            <c:numRef>
              <c:f>evol!$D$9:$N$9</c:f>
              <c:numCache>
                <c:formatCode>0.0</c:formatCode>
                <c:ptCount val="11"/>
                <c:pt idx="0">
                  <c:v>69.14</c:v>
                </c:pt>
                <c:pt idx="1">
                  <c:v>70.27</c:v>
                </c:pt>
                <c:pt idx="2">
                  <c:v>71.47</c:v>
                </c:pt>
                <c:pt idx="3">
                  <c:v>71.900000000000006</c:v>
                </c:pt>
                <c:pt idx="4">
                  <c:v>70.8</c:v>
                </c:pt>
                <c:pt idx="5">
                  <c:v>72.599999999999994</c:v>
                </c:pt>
                <c:pt idx="6">
                  <c:v>73.5</c:v>
                </c:pt>
                <c:pt idx="7">
                  <c:v>73.900000000000006</c:v>
                </c:pt>
                <c:pt idx="8">
                  <c:v>74.2</c:v>
                </c:pt>
                <c:pt idx="9">
                  <c:v>74.3</c:v>
                </c:pt>
                <c:pt idx="10">
                  <c:v>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3A-4FDA-936E-A1217D4659C9}"/>
            </c:ext>
          </c:extLst>
        </c:ser>
        <c:ser>
          <c:idx val="1"/>
          <c:order val="1"/>
          <c:tx>
            <c:strRef>
              <c:f>evol!$A$11:$C$11</c:f>
              <c:strCache>
                <c:ptCount val="3"/>
                <c:pt idx="0">
                  <c:v>Public</c:v>
                </c:pt>
                <c:pt idx="1">
                  <c:v>%</c:v>
                </c:pt>
                <c:pt idx="2">
                  <c:v>Internes</c:v>
                </c:pt>
              </c:strCache>
            </c:strRef>
          </c:tx>
          <c:spPr>
            <a:ln w="12700" cap="flat" cmpd="sng" algn="ctr">
              <a:solidFill>
                <a:schemeClr val="accent1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12700" cap="flat" cmpd="sng" algn="ctr">
                <a:solidFill>
                  <a:schemeClr val="accent1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cat>
            <c:numRef>
              <c:f>evol!$D$4:$N$4</c:f>
              <c:numCache>
                <c:formatCode>General</c:formatCode>
                <c:ptCount val="11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</c:numCache>
            </c:numRef>
          </c:cat>
          <c:val>
            <c:numRef>
              <c:f>evol!$D$11:$N$11</c:f>
              <c:numCache>
                <c:formatCode>0.0</c:formatCode>
                <c:ptCount val="11"/>
                <c:pt idx="0">
                  <c:v>8.9</c:v>
                </c:pt>
                <c:pt idx="1">
                  <c:v>8.9600000000000009</c:v>
                </c:pt>
                <c:pt idx="2">
                  <c:v>8.92</c:v>
                </c:pt>
                <c:pt idx="3">
                  <c:v>9</c:v>
                </c:pt>
                <c:pt idx="4">
                  <c:v>8.6999999999999993</c:v>
                </c:pt>
                <c:pt idx="5">
                  <c:v>8.6999999999999993</c:v>
                </c:pt>
                <c:pt idx="6">
                  <c:v>8.6</c:v>
                </c:pt>
                <c:pt idx="7">
                  <c:v>8.4</c:v>
                </c:pt>
                <c:pt idx="8">
                  <c:v>8.1</c:v>
                </c:pt>
                <c:pt idx="9">
                  <c:v>8</c:v>
                </c:pt>
                <c:pt idx="10">
                  <c:v>7.8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3A-4FDA-936E-A1217D4659C9}"/>
            </c:ext>
          </c:extLst>
        </c:ser>
        <c:ser>
          <c:idx val="2"/>
          <c:order val="2"/>
          <c:tx>
            <c:strRef>
              <c:f>evol!$A$17:$C$17</c:f>
              <c:strCache>
                <c:ptCount val="3"/>
                <c:pt idx="0">
                  <c:v>Privé</c:v>
                </c:pt>
                <c:pt idx="1">
                  <c:v>%</c:v>
                </c:pt>
                <c:pt idx="2">
                  <c:v>Demi-pens.</c:v>
                </c:pt>
              </c:strCache>
            </c:strRef>
          </c:tx>
          <c:spPr>
            <a:ln w="12700" cap="flat" cmpd="sng" algn="ctr">
              <a:solidFill>
                <a:schemeClr val="accent2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12700" cap="flat" cmpd="sng" algn="ctr">
                <a:solidFill>
                  <a:schemeClr val="accent2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cat>
            <c:numRef>
              <c:f>evol!$D$4:$N$4</c:f>
              <c:numCache>
                <c:formatCode>General</c:formatCode>
                <c:ptCount val="11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</c:numCache>
            </c:numRef>
          </c:cat>
          <c:val>
            <c:numRef>
              <c:f>evol!$D$17:$N$17</c:f>
              <c:numCache>
                <c:formatCode>0.0</c:formatCode>
                <c:ptCount val="11"/>
                <c:pt idx="0">
                  <c:v>43.16</c:v>
                </c:pt>
                <c:pt idx="1">
                  <c:v>43.2</c:v>
                </c:pt>
                <c:pt idx="2">
                  <c:v>43.59</c:v>
                </c:pt>
                <c:pt idx="3">
                  <c:v>44.488136199115239</c:v>
                </c:pt>
                <c:pt idx="4">
                  <c:v>45.2</c:v>
                </c:pt>
                <c:pt idx="5">
                  <c:v>46</c:v>
                </c:pt>
                <c:pt idx="6">
                  <c:v>45.3</c:v>
                </c:pt>
                <c:pt idx="7">
                  <c:v>46.4</c:v>
                </c:pt>
                <c:pt idx="8">
                  <c:v>46.1</c:v>
                </c:pt>
                <c:pt idx="9">
                  <c:v>43.4</c:v>
                </c:pt>
                <c:pt idx="10">
                  <c:v>45.3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3A-4FDA-936E-A1217D4659C9}"/>
            </c:ext>
          </c:extLst>
        </c:ser>
        <c:ser>
          <c:idx val="3"/>
          <c:order val="3"/>
          <c:tx>
            <c:strRef>
              <c:f>evol!$A$19:$C$19</c:f>
              <c:strCache>
                <c:ptCount val="3"/>
                <c:pt idx="0">
                  <c:v>Privé</c:v>
                </c:pt>
                <c:pt idx="1">
                  <c:v>%</c:v>
                </c:pt>
                <c:pt idx="2">
                  <c:v>Internes</c:v>
                </c:pt>
              </c:strCache>
            </c:strRef>
          </c:tx>
          <c:spPr>
            <a:ln w="12700" cap="flat" cmpd="sng" algn="ctr">
              <a:solidFill>
                <a:schemeClr val="accent2">
                  <a:shade val="95000"/>
                  <a:satMod val="105000"/>
                </a:schemeClr>
              </a:solidFill>
              <a:prstDash val="solid"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12700" cap="flat" cmpd="sng" algn="ctr">
                <a:solidFill>
                  <a:schemeClr val="accent2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marker>
          <c:cat>
            <c:numRef>
              <c:f>evol!$D$4:$N$4</c:f>
              <c:numCache>
                <c:formatCode>General</c:formatCode>
                <c:ptCount val="11"/>
                <c:pt idx="0">
                  <c:v>2007</c:v>
                </c:pt>
                <c:pt idx="1">
                  <c:v>2008</c:v>
                </c:pt>
                <c:pt idx="2">
                  <c:v>2009</c:v>
                </c:pt>
                <c:pt idx="3">
                  <c:v>2010</c:v>
                </c:pt>
                <c:pt idx="4">
                  <c:v>2011</c:v>
                </c:pt>
                <c:pt idx="5">
                  <c:v>2012</c:v>
                </c:pt>
                <c:pt idx="6">
                  <c:v>2013</c:v>
                </c:pt>
                <c:pt idx="7">
                  <c:v>2014</c:v>
                </c:pt>
                <c:pt idx="8">
                  <c:v>2015</c:v>
                </c:pt>
                <c:pt idx="9">
                  <c:v>2016</c:v>
                </c:pt>
                <c:pt idx="10">
                  <c:v>2017</c:v>
                </c:pt>
              </c:numCache>
            </c:numRef>
          </c:cat>
          <c:val>
            <c:numRef>
              <c:f>evol!$D$19:$N$19</c:f>
              <c:numCache>
                <c:formatCode>0.0</c:formatCode>
                <c:ptCount val="11"/>
                <c:pt idx="0">
                  <c:v>7.87</c:v>
                </c:pt>
                <c:pt idx="1">
                  <c:v>6.91</c:v>
                </c:pt>
                <c:pt idx="2">
                  <c:v>6.62</c:v>
                </c:pt>
                <c:pt idx="3">
                  <c:v>6.4</c:v>
                </c:pt>
                <c:pt idx="4">
                  <c:v>6.6</c:v>
                </c:pt>
                <c:pt idx="5">
                  <c:v>6.2</c:v>
                </c:pt>
                <c:pt idx="6">
                  <c:v>6</c:v>
                </c:pt>
                <c:pt idx="7">
                  <c:v>5.8</c:v>
                </c:pt>
                <c:pt idx="8">
                  <c:v>5.9</c:v>
                </c:pt>
                <c:pt idx="9">
                  <c:v>5.7</c:v>
                </c:pt>
                <c:pt idx="10">
                  <c:v>5.0999999999999996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A3A-4FDA-936E-A1217D4659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111296"/>
        <c:axId val="151612416"/>
      </c:lineChart>
      <c:catAx>
        <c:axId val="611112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Rentrées scolaires</a:t>
                </a:r>
              </a:p>
            </c:rich>
          </c:tx>
          <c:layout>
            <c:manualLayout>
              <c:xMode val="edge"/>
              <c:yMode val="edge"/>
              <c:x val="0.34652732044858031"/>
              <c:y val="0.89914923134608171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151612416"/>
        <c:crosses val="autoZero"/>
        <c:auto val="1"/>
        <c:lblAlgn val="ctr"/>
        <c:lblOffset val="100"/>
        <c:noMultiLvlLbl val="0"/>
      </c:catAx>
      <c:valAx>
        <c:axId val="15161241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65000"/>
                </a:schemeClr>
              </a:solidFill>
            </a:ln>
          </c:spPr>
        </c:majorGridlines>
        <c:minorGridlines>
          <c:spPr>
            <a:ln>
              <a:solidFill>
                <a:schemeClr val="bg1">
                  <a:lumMod val="85000"/>
                </a:scheme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% effectifs élèves</a:t>
                </a:r>
              </a:p>
            </c:rich>
          </c:tx>
          <c:overlay val="0"/>
        </c:title>
        <c:numFmt formatCode="General" sourceLinked="0"/>
        <c:majorTickMark val="out"/>
        <c:minorTickMark val="none"/>
        <c:tickLblPos val="nextTo"/>
        <c:crossAx val="61111296"/>
        <c:crosses val="autoZero"/>
        <c:crossBetween val="between"/>
      </c:valAx>
      <c:spPr>
        <a:ln>
          <a:solidFill>
            <a:schemeClr val="bg1">
              <a:lumMod val="50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74390160734040478"/>
          <c:y val="0.29446831646044241"/>
          <c:w val="0.23748933862606014"/>
          <c:h val="0.4591454818147731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900">
          <a:latin typeface="Arial Narrow" panose="020B0606020202030204" pitchFamily="34" charset="0"/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18</xdr:row>
      <xdr:rowOff>152400</xdr:rowOff>
    </xdr:from>
    <xdr:to>
      <xdr:col>5</xdr:col>
      <xdr:colOff>114300</xdr:colOff>
      <xdr:row>31</xdr:row>
      <xdr:rowOff>38100</xdr:rowOff>
    </xdr:to>
    <xdr:graphicFrame macro="">
      <xdr:nvGraphicFramePr>
        <xdr:cNvPr id="94446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438150</xdr:colOff>
      <xdr:row>3</xdr:row>
      <xdr:rowOff>76200</xdr:rowOff>
    </xdr:from>
    <xdr:to>
      <xdr:col>21</xdr:col>
      <xdr:colOff>333375</xdr:colOff>
      <xdr:row>19</xdr:row>
      <xdr:rowOff>0</xdr:rowOff>
    </xdr:to>
    <xdr:graphicFrame macro="">
      <xdr:nvGraphicFramePr>
        <xdr:cNvPr id="3303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14"/>
  <sheetViews>
    <sheetView tabSelected="1" workbookViewId="0">
      <selection activeCell="A5" sqref="A5"/>
    </sheetView>
  </sheetViews>
  <sheetFormatPr baseColWidth="10" defaultRowHeight="12.75" x14ac:dyDescent="0.2"/>
  <sheetData>
    <row r="1" spans="1:5" ht="22.5" x14ac:dyDescent="0.3">
      <c r="A1" s="439" t="s">
        <v>462</v>
      </c>
    </row>
    <row r="2" spans="1:5" ht="20.25" thickBot="1" x14ac:dyDescent="0.35">
      <c r="A2" s="438" t="s">
        <v>463</v>
      </c>
      <c r="B2" s="438"/>
      <c r="C2" s="438"/>
      <c r="D2" s="438"/>
      <c r="E2" s="438"/>
    </row>
    <row r="3" spans="1:5" ht="15.75" thickTop="1" x14ac:dyDescent="0.25">
      <c r="A3" s="440" t="s">
        <v>68</v>
      </c>
    </row>
    <row r="4" spans="1:5" ht="15" x14ac:dyDescent="0.25">
      <c r="A4" s="440" t="s">
        <v>447</v>
      </c>
    </row>
    <row r="6" spans="1:5" x14ac:dyDescent="0.2">
      <c r="A6" s="441" t="s">
        <v>465</v>
      </c>
    </row>
    <row r="7" spans="1:5" x14ac:dyDescent="0.2">
      <c r="A7" s="441" t="s">
        <v>466</v>
      </c>
    </row>
    <row r="8" spans="1:5" x14ac:dyDescent="0.2">
      <c r="A8" s="441"/>
    </row>
    <row r="9" spans="1:5" x14ac:dyDescent="0.2">
      <c r="A9" s="441" t="s">
        <v>464</v>
      </c>
    </row>
    <row r="10" spans="1:5" x14ac:dyDescent="0.2">
      <c r="A10" s="441" t="s">
        <v>470</v>
      </c>
    </row>
    <row r="11" spans="1:5" x14ac:dyDescent="0.2">
      <c r="A11" s="441" t="s">
        <v>467</v>
      </c>
    </row>
    <row r="12" spans="1:5" x14ac:dyDescent="0.2">
      <c r="A12" s="441" t="s">
        <v>468</v>
      </c>
    </row>
    <row r="13" spans="1:5" x14ac:dyDescent="0.2">
      <c r="A13" s="441" t="s">
        <v>469</v>
      </c>
    </row>
    <row r="14" spans="1:5" x14ac:dyDescent="0.2">
      <c r="A14" s="44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showGridLines="0" workbookViewId="0">
      <selection activeCell="A34" sqref="A34"/>
    </sheetView>
  </sheetViews>
  <sheetFormatPr baseColWidth="10" defaultRowHeight="12.75" x14ac:dyDescent="0.2"/>
  <cols>
    <col min="2" max="2" width="7.375" bestFit="1" customWidth="1"/>
    <col min="3" max="3" width="9.25" bestFit="1" customWidth="1"/>
    <col min="4" max="4" width="7.625" bestFit="1" customWidth="1"/>
    <col min="5" max="5" width="9.625" bestFit="1" customWidth="1"/>
    <col min="6" max="6" width="7.375" bestFit="1" customWidth="1"/>
    <col min="7" max="7" width="9.25" bestFit="1" customWidth="1"/>
    <col min="8" max="8" width="7.625" bestFit="1" customWidth="1"/>
    <col min="9" max="9" width="9.625" bestFit="1" customWidth="1"/>
  </cols>
  <sheetData>
    <row r="1" spans="1:9" ht="18" x14ac:dyDescent="0.2">
      <c r="A1" s="48" t="s">
        <v>177</v>
      </c>
    </row>
    <row r="2" spans="1:9" ht="15.75" x14ac:dyDescent="0.2">
      <c r="A2" s="54" t="s">
        <v>442</v>
      </c>
    </row>
    <row r="3" spans="1:9" ht="15.75" x14ac:dyDescent="0.2">
      <c r="A3" s="54"/>
    </row>
    <row r="4" spans="1:9" ht="15.75" x14ac:dyDescent="0.2">
      <c r="A4" s="228"/>
      <c r="B4" s="442" t="s">
        <v>6</v>
      </c>
      <c r="C4" s="443"/>
      <c r="D4" s="443"/>
      <c r="E4" s="444"/>
      <c r="F4" s="443" t="s">
        <v>0</v>
      </c>
      <c r="G4" s="443"/>
      <c r="H4" s="443"/>
      <c r="I4" s="444"/>
    </row>
    <row r="5" spans="1:9" x14ac:dyDescent="0.2">
      <c r="A5" s="139"/>
      <c r="B5" s="229" t="s">
        <v>4</v>
      </c>
      <c r="C5" s="229" t="s">
        <v>50</v>
      </c>
      <c r="D5" s="229" t="s">
        <v>5</v>
      </c>
      <c r="E5" s="229" t="s">
        <v>70</v>
      </c>
      <c r="F5" s="229" t="s">
        <v>4</v>
      </c>
      <c r="G5" s="229" t="s">
        <v>50</v>
      </c>
      <c r="H5" s="229" t="s">
        <v>5</v>
      </c>
      <c r="I5" s="229" t="s">
        <v>70</v>
      </c>
    </row>
    <row r="6" spans="1:9" ht="13.5" x14ac:dyDescent="0.2">
      <c r="A6" s="149" t="s">
        <v>2</v>
      </c>
      <c r="B6" s="232">
        <v>6819</v>
      </c>
      <c r="C6" s="232">
        <v>62985</v>
      </c>
      <c r="D6" s="232">
        <v>14923</v>
      </c>
      <c r="E6" s="232">
        <v>84727</v>
      </c>
      <c r="F6" s="234">
        <v>8</v>
      </c>
      <c r="G6" s="234">
        <v>74.3</v>
      </c>
      <c r="H6" s="234">
        <v>17.600000000000001</v>
      </c>
      <c r="I6" s="232">
        <v>100</v>
      </c>
    </row>
    <row r="7" spans="1:9" ht="13.5" x14ac:dyDescent="0.2">
      <c r="A7" s="150" t="s">
        <v>3</v>
      </c>
      <c r="B7" s="230">
        <v>1269</v>
      </c>
      <c r="C7" s="230">
        <v>9711</v>
      </c>
      <c r="D7" s="230">
        <v>11405</v>
      </c>
      <c r="E7" s="230">
        <v>22385</v>
      </c>
      <c r="F7" s="235">
        <v>5.7</v>
      </c>
      <c r="G7" s="235">
        <v>43.4</v>
      </c>
      <c r="H7" s="235">
        <v>50.9</v>
      </c>
      <c r="I7" s="230">
        <v>100</v>
      </c>
    </row>
    <row r="8" spans="1:9" ht="13.5" x14ac:dyDescent="0.2">
      <c r="A8" s="233" t="s">
        <v>68</v>
      </c>
      <c r="B8" s="231">
        <v>8088</v>
      </c>
      <c r="C8" s="231">
        <v>72696</v>
      </c>
      <c r="D8" s="231">
        <v>26328</v>
      </c>
      <c r="E8" s="231">
        <v>107112</v>
      </c>
      <c r="F8" s="236">
        <v>7.6</v>
      </c>
      <c r="G8" s="236">
        <v>67.900000000000006</v>
      </c>
      <c r="H8" s="236">
        <v>24.6</v>
      </c>
      <c r="I8" s="231">
        <v>100</v>
      </c>
    </row>
    <row r="11" spans="1:9" ht="15.75" x14ac:dyDescent="0.2">
      <c r="A11" s="54" t="s">
        <v>447</v>
      </c>
    </row>
    <row r="12" spans="1:9" ht="15.75" x14ac:dyDescent="0.2">
      <c r="A12" s="54"/>
    </row>
    <row r="13" spans="1:9" ht="15.75" x14ac:dyDescent="0.2">
      <c r="A13" s="228"/>
      <c r="B13" s="442" t="s">
        <v>6</v>
      </c>
      <c r="C13" s="443"/>
      <c r="D13" s="443"/>
      <c r="E13" s="444"/>
      <c r="F13" s="443" t="s">
        <v>0</v>
      </c>
      <c r="G13" s="443"/>
      <c r="H13" s="443"/>
      <c r="I13" s="444"/>
    </row>
    <row r="14" spans="1:9" x14ac:dyDescent="0.2">
      <c r="A14" s="139"/>
      <c r="B14" s="229" t="s">
        <v>4</v>
      </c>
      <c r="C14" s="229" t="s">
        <v>50</v>
      </c>
      <c r="D14" s="229" t="s">
        <v>5</v>
      </c>
      <c r="E14" s="229" t="s">
        <v>70</v>
      </c>
      <c r="F14" s="229" t="s">
        <v>4</v>
      </c>
      <c r="G14" s="229" t="s">
        <v>50</v>
      </c>
      <c r="H14" s="229" t="s">
        <v>5</v>
      </c>
      <c r="I14" s="229" t="s">
        <v>70</v>
      </c>
    </row>
    <row r="15" spans="1:9" ht="13.5" x14ac:dyDescent="0.2">
      <c r="A15" s="149" t="s">
        <v>2</v>
      </c>
      <c r="B15" s="232">
        <v>6623</v>
      </c>
      <c r="C15" s="232">
        <v>64133</v>
      </c>
      <c r="D15" s="232">
        <v>14562</v>
      </c>
      <c r="E15" s="232">
        <v>85318</v>
      </c>
      <c r="F15" s="234">
        <v>7.8</v>
      </c>
      <c r="G15" s="234">
        <v>75.2</v>
      </c>
      <c r="H15" s="234">
        <v>17.100000000000001</v>
      </c>
      <c r="I15" s="232">
        <v>100</v>
      </c>
    </row>
    <row r="16" spans="1:9" ht="13.5" x14ac:dyDescent="0.2">
      <c r="A16" s="150" t="s">
        <v>3</v>
      </c>
      <c r="B16" s="230">
        <v>1155</v>
      </c>
      <c r="C16" s="230">
        <v>10257</v>
      </c>
      <c r="D16" s="230">
        <v>11224</v>
      </c>
      <c r="E16" s="230">
        <v>22636</v>
      </c>
      <c r="F16" s="235">
        <v>5.0999999999999996</v>
      </c>
      <c r="G16" s="235">
        <v>45.3</v>
      </c>
      <c r="H16" s="235">
        <v>49.6</v>
      </c>
      <c r="I16" s="230">
        <v>100</v>
      </c>
    </row>
    <row r="17" spans="1:9" ht="13.5" x14ac:dyDescent="0.2">
      <c r="A17" s="233" t="s">
        <v>68</v>
      </c>
      <c r="B17" s="231">
        <v>7778</v>
      </c>
      <c r="C17" s="231">
        <v>74390</v>
      </c>
      <c r="D17" s="231">
        <v>25786</v>
      </c>
      <c r="E17" s="231">
        <v>107954</v>
      </c>
      <c r="F17" s="236">
        <v>7.2</v>
      </c>
      <c r="G17" s="236">
        <v>68.900000000000006</v>
      </c>
      <c r="H17" s="236">
        <v>23.9</v>
      </c>
      <c r="I17" s="231">
        <v>100</v>
      </c>
    </row>
    <row r="18" spans="1:9" x14ac:dyDescent="0.2">
      <c r="B18" s="434"/>
    </row>
  </sheetData>
  <mergeCells count="4">
    <mergeCell ref="B4:E4"/>
    <mergeCell ref="F4:I4"/>
    <mergeCell ref="B13:E13"/>
    <mergeCell ref="F13:I13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showGridLines="0" zoomScaleNormal="100" workbookViewId="0">
      <selection activeCell="O22" sqref="O22"/>
    </sheetView>
  </sheetViews>
  <sheetFormatPr baseColWidth="10" defaultRowHeight="12.75" x14ac:dyDescent="0.2"/>
  <cols>
    <col min="1" max="1" width="2.375" style="55" customWidth="1"/>
    <col min="2" max="2" width="3.625" style="55" customWidth="1"/>
    <col min="3" max="3" width="11.875" style="55" bestFit="1" customWidth="1"/>
    <col min="4" max="13" width="5.75" style="56" bestFit="1" customWidth="1"/>
    <col min="14" max="14" width="5.75" style="55" bestFit="1" customWidth="1"/>
    <col min="15" max="16384" width="11" style="55"/>
  </cols>
  <sheetData>
    <row r="1" spans="1:14" ht="18" x14ac:dyDescent="0.2">
      <c r="A1" s="48" t="s">
        <v>51</v>
      </c>
    </row>
    <row r="2" spans="1:14" ht="15.75" x14ac:dyDescent="0.2">
      <c r="A2" s="54" t="s">
        <v>448</v>
      </c>
    </row>
    <row r="4" spans="1:14" ht="13.5" x14ac:dyDescent="0.25">
      <c r="A4" s="141"/>
      <c r="B4" s="141"/>
      <c r="C4" s="142"/>
      <c r="D4" s="47">
        <v>2007</v>
      </c>
      <c r="E4" s="47">
        <v>2008</v>
      </c>
      <c r="F4" s="47">
        <v>2009</v>
      </c>
      <c r="G4" s="47">
        <v>2010</v>
      </c>
      <c r="H4" s="47">
        <v>2011</v>
      </c>
      <c r="I4" s="47">
        <v>2012</v>
      </c>
      <c r="J4" s="47">
        <v>2013</v>
      </c>
      <c r="K4" s="47">
        <v>2014</v>
      </c>
      <c r="L4" s="47">
        <v>2015</v>
      </c>
      <c r="M4" s="47">
        <v>2016</v>
      </c>
      <c r="N4" s="47">
        <v>2017</v>
      </c>
    </row>
    <row r="5" spans="1:14" ht="13.5" x14ac:dyDescent="0.25">
      <c r="A5" s="445" t="s">
        <v>2</v>
      </c>
      <c r="B5" s="149" t="s">
        <v>49</v>
      </c>
      <c r="C5" s="143" t="s">
        <v>50</v>
      </c>
      <c r="D5" s="204">
        <v>55193</v>
      </c>
      <c r="E5" s="204">
        <v>56149</v>
      </c>
      <c r="F5" s="205">
        <v>57321</v>
      </c>
      <c r="G5" s="206">
        <v>58376</v>
      </c>
      <c r="H5" s="204">
        <v>57767</v>
      </c>
      <c r="I5" s="204">
        <v>59721</v>
      </c>
      <c r="J5" s="205">
        <v>61227</v>
      </c>
      <c r="K5" s="207">
        <v>61904</v>
      </c>
      <c r="L5" s="207">
        <v>62465</v>
      </c>
      <c r="M5" s="207">
        <v>62985</v>
      </c>
      <c r="N5" s="207">
        <v>64133</v>
      </c>
    </row>
    <row r="6" spans="1:14" ht="13.5" x14ac:dyDescent="0.25">
      <c r="A6" s="446"/>
      <c r="B6" s="150"/>
      <c r="C6" s="46" t="s">
        <v>5</v>
      </c>
      <c r="D6" s="208">
        <f>D8-D7-D5</f>
        <v>17531</v>
      </c>
      <c r="E6" s="208">
        <f>E8-E7-E5</f>
        <v>16594</v>
      </c>
      <c r="F6" s="209">
        <f>F8-F7-F5</f>
        <v>15727</v>
      </c>
      <c r="G6" s="210">
        <v>15538</v>
      </c>
      <c r="H6" s="208">
        <v>16802</v>
      </c>
      <c r="I6" s="208">
        <v>15373</v>
      </c>
      <c r="J6" s="209">
        <v>14932</v>
      </c>
      <c r="K6" s="211">
        <v>14859</v>
      </c>
      <c r="L6" s="211">
        <v>14922</v>
      </c>
      <c r="M6" s="211">
        <v>14923</v>
      </c>
      <c r="N6" s="211">
        <v>14562</v>
      </c>
    </row>
    <row r="7" spans="1:14" ht="13.5" x14ac:dyDescent="0.25">
      <c r="A7" s="446"/>
      <c r="B7" s="150"/>
      <c r="C7" s="46" t="s">
        <v>4</v>
      </c>
      <c r="D7" s="208">
        <v>7105</v>
      </c>
      <c r="E7" s="208">
        <v>7163</v>
      </c>
      <c r="F7" s="209">
        <v>7150</v>
      </c>
      <c r="G7" s="210">
        <v>7308</v>
      </c>
      <c r="H7" s="208">
        <v>7073</v>
      </c>
      <c r="I7" s="208">
        <v>7184</v>
      </c>
      <c r="J7" s="209">
        <v>7169</v>
      </c>
      <c r="K7" s="211">
        <v>7052</v>
      </c>
      <c r="L7" s="211">
        <v>6787</v>
      </c>
      <c r="M7" s="211">
        <v>6819</v>
      </c>
      <c r="N7" s="211">
        <v>6623</v>
      </c>
    </row>
    <row r="8" spans="1:14" ht="13.5" x14ac:dyDescent="0.25">
      <c r="A8" s="446"/>
      <c r="B8" s="151"/>
      <c r="C8" s="144" t="s">
        <v>7</v>
      </c>
      <c r="D8" s="212">
        <v>79829</v>
      </c>
      <c r="E8" s="212">
        <v>79906</v>
      </c>
      <c r="F8" s="213">
        <v>80198</v>
      </c>
      <c r="G8" s="214">
        <v>81222</v>
      </c>
      <c r="H8" s="212">
        <v>81642</v>
      </c>
      <c r="I8" s="212">
        <v>82278</v>
      </c>
      <c r="J8" s="213">
        <v>83328</v>
      </c>
      <c r="K8" s="215">
        <v>83815</v>
      </c>
      <c r="L8" s="215">
        <v>84174</v>
      </c>
      <c r="M8" s="215">
        <v>84727</v>
      </c>
      <c r="N8" s="215">
        <v>85318</v>
      </c>
    </row>
    <row r="9" spans="1:14" ht="13.5" x14ac:dyDescent="0.25">
      <c r="A9" s="446"/>
      <c r="B9" s="149" t="s">
        <v>0</v>
      </c>
      <c r="C9" s="143" t="s">
        <v>50</v>
      </c>
      <c r="D9" s="189">
        <f>69.14%*100</f>
        <v>69.14</v>
      </c>
      <c r="E9" s="189">
        <v>70.27</v>
      </c>
      <c r="F9" s="190">
        <v>71.47</v>
      </c>
      <c r="G9" s="191">
        <v>71.900000000000006</v>
      </c>
      <c r="H9" s="189">
        <v>70.8</v>
      </c>
      <c r="I9" s="189">
        <v>72.599999999999994</v>
      </c>
      <c r="J9" s="190">
        <v>73.5</v>
      </c>
      <c r="K9" s="192">
        <v>73.900000000000006</v>
      </c>
      <c r="L9" s="192">
        <v>74.2</v>
      </c>
      <c r="M9" s="192">
        <v>74.3</v>
      </c>
      <c r="N9" s="192">
        <v>75.2</v>
      </c>
    </row>
    <row r="10" spans="1:14" ht="13.5" x14ac:dyDescent="0.25">
      <c r="A10" s="446"/>
      <c r="B10" s="150"/>
      <c r="C10" s="46" t="s">
        <v>5</v>
      </c>
      <c r="D10" s="65">
        <f>D6/D8*100</f>
        <v>21.96069097696326</v>
      </c>
      <c r="E10" s="65">
        <f>E6/E8*100</f>
        <v>20.766901108802845</v>
      </c>
      <c r="F10" s="66">
        <f>F6/F8*100</f>
        <v>19.610214718571537</v>
      </c>
      <c r="G10" s="193">
        <v>19.100000000000001</v>
      </c>
      <c r="H10" s="65">
        <v>20.6</v>
      </c>
      <c r="I10" s="65">
        <v>18.7</v>
      </c>
      <c r="J10" s="66">
        <v>17.899999999999999</v>
      </c>
      <c r="K10" s="194">
        <v>17.7</v>
      </c>
      <c r="L10" s="194">
        <v>17.7</v>
      </c>
      <c r="M10" s="194">
        <v>17.600000000000001</v>
      </c>
      <c r="N10" s="194">
        <v>17.100000000000001</v>
      </c>
    </row>
    <row r="11" spans="1:14" ht="13.5" x14ac:dyDescent="0.25">
      <c r="A11" s="446"/>
      <c r="B11" s="150"/>
      <c r="C11" s="46" t="s">
        <v>4</v>
      </c>
      <c r="D11" s="65">
        <f>8.9%*100</f>
        <v>8.9</v>
      </c>
      <c r="E11" s="65">
        <v>8.9600000000000009</v>
      </c>
      <c r="F11" s="66">
        <v>8.92</v>
      </c>
      <c r="G11" s="193">
        <v>9</v>
      </c>
      <c r="H11" s="65">
        <v>8.6999999999999993</v>
      </c>
      <c r="I11" s="65">
        <v>8.6999999999999993</v>
      </c>
      <c r="J11" s="66">
        <v>8.6</v>
      </c>
      <c r="K11" s="194">
        <v>8.4</v>
      </c>
      <c r="L11" s="194">
        <v>8.1</v>
      </c>
      <c r="M11" s="194">
        <v>8</v>
      </c>
      <c r="N11" s="194">
        <v>7.8</v>
      </c>
    </row>
    <row r="12" spans="1:14" ht="13.5" x14ac:dyDescent="0.25">
      <c r="A12" s="447"/>
      <c r="B12" s="151"/>
      <c r="C12" s="144" t="s">
        <v>7</v>
      </c>
      <c r="D12" s="145">
        <v>100</v>
      </c>
      <c r="E12" s="145">
        <v>100</v>
      </c>
      <c r="F12" s="146">
        <v>100</v>
      </c>
      <c r="G12" s="147">
        <v>100</v>
      </c>
      <c r="H12" s="145">
        <v>100</v>
      </c>
      <c r="I12" s="145">
        <v>100</v>
      </c>
      <c r="J12" s="146">
        <v>100</v>
      </c>
      <c r="K12" s="148">
        <v>100</v>
      </c>
      <c r="L12" s="148">
        <v>100</v>
      </c>
      <c r="M12" s="148">
        <v>100</v>
      </c>
      <c r="N12" s="148">
        <v>100</v>
      </c>
    </row>
    <row r="13" spans="1:14" ht="13.5" x14ac:dyDescent="0.25">
      <c r="A13" s="445" t="s">
        <v>3</v>
      </c>
      <c r="B13" s="149" t="s">
        <v>49</v>
      </c>
      <c r="C13" s="143" t="s">
        <v>50</v>
      </c>
      <c r="D13" s="216">
        <v>10266</v>
      </c>
      <c r="E13" s="216">
        <v>9928</v>
      </c>
      <c r="F13" s="217">
        <v>9888</v>
      </c>
      <c r="G13" s="218">
        <v>9956</v>
      </c>
      <c r="H13" s="216">
        <v>9971</v>
      </c>
      <c r="I13" s="216">
        <v>10159</v>
      </c>
      <c r="J13" s="217">
        <v>9875</v>
      </c>
      <c r="K13" s="219">
        <v>10102</v>
      </c>
      <c r="L13" s="219">
        <v>10220</v>
      </c>
      <c r="M13" s="219">
        <v>9711</v>
      </c>
      <c r="N13" s="219">
        <v>10257</v>
      </c>
    </row>
    <row r="14" spans="1:14" ht="13.5" x14ac:dyDescent="0.25">
      <c r="A14" s="446"/>
      <c r="B14" s="150"/>
      <c r="C14" s="46" t="s">
        <v>5</v>
      </c>
      <c r="D14" s="220">
        <f>D16-D15-D13</f>
        <v>11650</v>
      </c>
      <c r="E14" s="220">
        <f>E16-E15-E13</f>
        <v>11445</v>
      </c>
      <c r="F14" s="221">
        <f>F16-F15-F13</f>
        <v>11474</v>
      </c>
      <c r="G14" s="222">
        <v>10989</v>
      </c>
      <c r="H14" s="220">
        <v>10639</v>
      </c>
      <c r="I14" s="220">
        <v>10547</v>
      </c>
      <c r="J14" s="221">
        <v>10599</v>
      </c>
      <c r="K14" s="223">
        <v>10408</v>
      </c>
      <c r="L14" s="223">
        <v>10617</v>
      </c>
      <c r="M14" s="223">
        <v>11405</v>
      </c>
      <c r="N14" s="223">
        <v>11224</v>
      </c>
    </row>
    <row r="15" spans="1:14" ht="13.5" x14ac:dyDescent="0.25">
      <c r="A15" s="446"/>
      <c r="B15" s="150"/>
      <c r="C15" s="46" t="s">
        <v>4</v>
      </c>
      <c r="D15" s="220">
        <v>1871</v>
      </c>
      <c r="E15" s="220">
        <v>1588</v>
      </c>
      <c r="F15" s="221">
        <v>1502</v>
      </c>
      <c r="G15" s="222">
        <v>1434</v>
      </c>
      <c r="H15" s="220">
        <v>1466</v>
      </c>
      <c r="I15" s="220">
        <v>1379</v>
      </c>
      <c r="J15" s="221">
        <v>1318</v>
      </c>
      <c r="K15" s="223">
        <v>1264</v>
      </c>
      <c r="L15" s="223">
        <v>1313</v>
      </c>
      <c r="M15" s="223">
        <v>1269</v>
      </c>
      <c r="N15" s="223">
        <v>1155</v>
      </c>
    </row>
    <row r="16" spans="1:14" ht="13.5" x14ac:dyDescent="0.25">
      <c r="A16" s="446"/>
      <c r="B16" s="151"/>
      <c r="C16" s="144" t="s">
        <v>7</v>
      </c>
      <c r="D16" s="224">
        <v>23787</v>
      </c>
      <c r="E16" s="224">
        <v>22961</v>
      </c>
      <c r="F16" s="225">
        <v>22864</v>
      </c>
      <c r="G16" s="226">
        <v>22379</v>
      </c>
      <c r="H16" s="224">
        <v>22076</v>
      </c>
      <c r="I16" s="224">
        <v>22085</v>
      </c>
      <c r="J16" s="225">
        <v>21792</v>
      </c>
      <c r="K16" s="227">
        <v>21774</v>
      </c>
      <c r="L16" s="227">
        <v>22150</v>
      </c>
      <c r="M16" s="227">
        <v>22385</v>
      </c>
      <c r="N16" s="227">
        <v>22636</v>
      </c>
    </row>
    <row r="17" spans="1:15" ht="13.5" x14ac:dyDescent="0.25">
      <c r="A17" s="446"/>
      <c r="B17" s="149" t="s">
        <v>0</v>
      </c>
      <c r="C17" s="143" t="s">
        <v>50</v>
      </c>
      <c r="D17" s="189">
        <v>43.16</v>
      </c>
      <c r="E17" s="189">
        <v>43.2</v>
      </c>
      <c r="F17" s="190">
        <v>43.59</v>
      </c>
      <c r="G17" s="191">
        <f>G13/G$16*100</f>
        <v>44.488136199115239</v>
      </c>
      <c r="H17" s="189">
        <v>45.2</v>
      </c>
      <c r="I17" s="189">
        <v>46</v>
      </c>
      <c r="J17" s="190">
        <v>45.3</v>
      </c>
      <c r="K17" s="192">
        <v>46.4</v>
      </c>
      <c r="L17" s="192">
        <v>46.1</v>
      </c>
      <c r="M17" s="192">
        <v>43.4</v>
      </c>
      <c r="N17" s="192">
        <v>45.3</v>
      </c>
    </row>
    <row r="18" spans="1:15" ht="13.5" x14ac:dyDescent="0.25">
      <c r="A18" s="446"/>
      <c r="B18" s="150"/>
      <c r="C18" s="46" t="s">
        <v>5</v>
      </c>
      <c r="D18" s="65">
        <f>D14/D16*100</f>
        <v>48.976331609702775</v>
      </c>
      <c r="E18" s="65">
        <f>E14/E16*100</f>
        <v>49.845390009145945</v>
      </c>
      <c r="F18" s="66">
        <f>F14/F16*100</f>
        <v>50.183694891532539</v>
      </c>
      <c r="G18" s="193">
        <f>G14/G16*100</f>
        <v>49.104070780642566</v>
      </c>
      <c r="H18" s="65">
        <v>48.2</v>
      </c>
      <c r="I18" s="65">
        <v>47.8</v>
      </c>
      <c r="J18" s="66">
        <v>48.6</v>
      </c>
      <c r="K18" s="194">
        <v>47.8</v>
      </c>
      <c r="L18" s="194">
        <v>47.9</v>
      </c>
      <c r="M18" s="194">
        <v>50.9</v>
      </c>
      <c r="N18" s="194">
        <v>49.6</v>
      </c>
    </row>
    <row r="19" spans="1:15" ht="13.5" x14ac:dyDescent="0.25">
      <c r="A19" s="446"/>
      <c r="B19" s="150"/>
      <c r="C19" s="46" t="s">
        <v>4</v>
      </c>
      <c r="D19" s="65">
        <v>7.87</v>
      </c>
      <c r="E19" s="65">
        <v>6.91</v>
      </c>
      <c r="F19" s="66">
        <v>6.62</v>
      </c>
      <c r="G19" s="193">
        <v>6.4</v>
      </c>
      <c r="H19" s="65">
        <v>6.6</v>
      </c>
      <c r="I19" s="65">
        <v>6.2</v>
      </c>
      <c r="J19" s="66">
        <v>6</v>
      </c>
      <c r="K19" s="194">
        <v>5.8</v>
      </c>
      <c r="L19" s="194">
        <v>5.9</v>
      </c>
      <c r="M19" s="194">
        <v>5.7</v>
      </c>
      <c r="N19" s="194">
        <v>5.0999999999999996</v>
      </c>
    </row>
    <row r="20" spans="1:15" ht="13.5" x14ac:dyDescent="0.25">
      <c r="A20" s="447"/>
      <c r="B20" s="151"/>
      <c r="C20" s="144" t="s">
        <v>7</v>
      </c>
      <c r="D20" s="145">
        <v>100</v>
      </c>
      <c r="E20" s="145">
        <v>100</v>
      </c>
      <c r="F20" s="146">
        <v>100</v>
      </c>
      <c r="G20" s="147">
        <v>100</v>
      </c>
      <c r="H20" s="145">
        <v>100</v>
      </c>
      <c r="I20" s="145">
        <v>100</v>
      </c>
      <c r="J20" s="146">
        <v>100</v>
      </c>
      <c r="K20" s="148">
        <v>100</v>
      </c>
      <c r="L20" s="148">
        <v>100</v>
      </c>
      <c r="M20" s="148">
        <v>100</v>
      </c>
      <c r="N20" s="148">
        <v>100</v>
      </c>
    </row>
    <row r="21" spans="1:15" ht="13.5" x14ac:dyDescent="0.25">
      <c r="A21" s="445" t="s">
        <v>68</v>
      </c>
      <c r="B21" s="149" t="s">
        <v>49</v>
      </c>
      <c r="C21" s="143" t="s">
        <v>50</v>
      </c>
      <c r="D21" s="216">
        <f>D5+D13</f>
        <v>65459</v>
      </c>
      <c r="E21" s="216">
        <f t="shared" ref="E21:K21" si="0">E5+E13</f>
        <v>66077</v>
      </c>
      <c r="F21" s="217">
        <f t="shared" si="0"/>
        <v>67209</v>
      </c>
      <c r="G21" s="218">
        <f t="shared" si="0"/>
        <v>68332</v>
      </c>
      <c r="H21" s="216">
        <f t="shared" si="0"/>
        <v>67738</v>
      </c>
      <c r="I21" s="216">
        <f t="shared" si="0"/>
        <v>69880</v>
      </c>
      <c r="J21" s="217">
        <f t="shared" si="0"/>
        <v>71102</v>
      </c>
      <c r="K21" s="219">
        <f t="shared" si="0"/>
        <v>72006</v>
      </c>
      <c r="L21" s="219">
        <v>72685</v>
      </c>
      <c r="M21" s="219">
        <v>72696</v>
      </c>
      <c r="N21" s="219">
        <v>74390</v>
      </c>
      <c r="O21" s="435"/>
    </row>
    <row r="22" spans="1:15" ht="13.5" x14ac:dyDescent="0.25">
      <c r="A22" s="446"/>
      <c r="B22" s="150"/>
      <c r="C22" s="46" t="s">
        <v>5</v>
      </c>
      <c r="D22" s="220">
        <f>D6+D14</f>
        <v>29181</v>
      </c>
      <c r="E22" s="220">
        <f t="shared" ref="E22:K22" si="1">E6+E14</f>
        <v>28039</v>
      </c>
      <c r="F22" s="221">
        <f t="shared" si="1"/>
        <v>27201</v>
      </c>
      <c r="G22" s="222">
        <f t="shared" si="1"/>
        <v>26527</v>
      </c>
      <c r="H22" s="220">
        <f t="shared" si="1"/>
        <v>27441</v>
      </c>
      <c r="I22" s="220">
        <f t="shared" si="1"/>
        <v>25920</v>
      </c>
      <c r="J22" s="221">
        <f t="shared" si="1"/>
        <v>25531</v>
      </c>
      <c r="K22" s="223">
        <f t="shared" si="1"/>
        <v>25267</v>
      </c>
      <c r="L22" s="223">
        <v>25539</v>
      </c>
      <c r="M22" s="223">
        <v>26328</v>
      </c>
      <c r="N22" s="223">
        <v>25786</v>
      </c>
      <c r="O22" s="435"/>
    </row>
    <row r="23" spans="1:15" ht="13.5" x14ac:dyDescent="0.25">
      <c r="A23" s="446"/>
      <c r="B23" s="150"/>
      <c r="C23" s="46" t="s">
        <v>4</v>
      </c>
      <c r="D23" s="399">
        <f>D7+D15</f>
        <v>8976</v>
      </c>
      <c r="E23" s="399">
        <f t="shared" ref="E23:K23" si="2">E7+E15</f>
        <v>8751</v>
      </c>
      <c r="F23" s="400">
        <f t="shared" si="2"/>
        <v>8652</v>
      </c>
      <c r="G23" s="401">
        <f t="shared" si="2"/>
        <v>8742</v>
      </c>
      <c r="H23" s="399">
        <f t="shared" si="2"/>
        <v>8539</v>
      </c>
      <c r="I23" s="399">
        <f t="shared" si="2"/>
        <v>8563</v>
      </c>
      <c r="J23" s="400">
        <f t="shared" si="2"/>
        <v>8487</v>
      </c>
      <c r="K23" s="402">
        <f t="shared" si="2"/>
        <v>8316</v>
      </c>
      <c r="L23" s="402">
        <v>8100</v>
      </c>
      <c r="M23" s="402">
        <v>8088</v>
      </c>
      <c r="N23" s="402">
        <v>7778</v>
      </c>
      <c r="O23" s="435"/>
    </row>
    <row r="24" spans="1:15" ht="13.5" x14ac:dyDescent="0.25">
      <c r="A24" s="446"/>
      <c r="B24" s="151"/>
      <c r="C24" s="144" t="s">
        <v>7</v>
      </c>
      <c r="D24" s="224">
        <f>D8+D16</f>
        <v>103616</v>
      </c>
      <c r="E24" s="224">
        <f t="shared" ref="E24:K24" si="3">E8+E16</f>
        <v>102867</v>
      </c>
      <c r="F24" s="225">
        <f t="shared" si="3"/>
        <v>103062</v>
      </c>
      <c r="G24" s="226">
        <f t="shared" si="3"/>
        <v>103601</v>
      </c>
      <c r="H24" s="224">
        <f t="shared" si="3"/>
        <v>103718</v>
      </c>
      <c r="I24" s="224">
        <f t="shared" si="3"/>
        <v>104363</v>
      </c>
      <c r="J24" s="225">
        <f t="shared" si="3"/>
        <v>105120</v>
      </c>
      <c r="K24" s="227">
        <f t="shared" si="3"/>
        <v>105589</v>
      </c>
      <c r="L24" s="227">
        <v>106324</v>
      </c>
      <c r="M24" s="227">
        <v>107112</v>
      </c>
      <c r="N24" s="227">
        <v>107954</v>
      </c>
      <c r="O24" s="435"/>
    </row>
    <row r="25" spans="1:15" ht="13.5" x14ac:dyDescent="0.25">
      <c r="A25" s="446"/>
      <c r="B25" s="149" t="s">
        <v>0</v>
      </c>
      <c r="C25" s="143" t="s">
        <v>50</v>
      </c>
      <c r="D25" s="189">
        <f>D21/D$24*100</f>
        <v>63.174606238418775</v>
      </c>
      <c r="E25" s="189">
        <f t="shared" ref="E25:K25" si="4">E21/E$24*100</f>
        <v>64.235371887971851</v>
      </c>
      <c r="F25" s="190">
        <f t="shared" si="4"/>
        <v>65.212202363625778</v>
      </c>
      <c r="G25" s="191">
        <f t="shared" si="4"/>
        <v>65.956892307989307</v>
      </c>
      <c r="H25" s="189">
        <f t="shared" si="4"/>
        <v>65.309782294298003</v>
      </c>
      <c r="I25" s="189">
        <f t="shared" si="4"/>
        <v>66.958596437434721</v>
      </c>
      <c r="J25" s="190">
        <f t="shared" si="4"/>
        <v>67.638888888888886</v>
      </c>
      <c r="K25" s="192">
        <f t="shared" si="4"/>
        <v>68.194603604542138</v>
      </c>
      <c r="L25" s="192">
        <v>68.400000000000006</v>
      </c>
      <c r="M25" s="192">
        <v>67.900000000000006</v>
      </c>
      <c r="N25" s="192">
        <v>68.900000000000006</v>
      </c>
      <c r="O25" s="435"/>
    </row>
    <row r="26" spans="1:15" ht="13.5" x14ac:dyDescent="0.25">
      <c r="A26" s="446"/>
      <c r="B26" s="150"/>
      <c r="C26" s="46" t="s">
        <v>5</v>
      </c>
      <c r="D26" s="65">
        <f>D22/D$24*100</f>
        <v>28.162638974675723</v>
      </c>
      <c r="E26" s="65">
        <f t="shared" ref="E26:K26" si="5">E22/E$24*100</f>
        <v>27.257526709245923</v>
      </c>
      <c r="F26" s="66">
        <f t="shared" si="5"/>
        <v>26.392850905280319</v>
      </c>
      <c r="G26" s="193">
        <f t="shared" si="5"/>
        <v>25.604965203038581</v>
      </c>
      <c r="H26" s="65">
        <f t="shared" si="5"/>
        <v>26.457316955591121</v>
      </c>
      <c r="I26" s="65">
        <f t="shared" si="5"/>
        <v>24.836388375190442</v>
      </c>
      <c r="J26" s="66">
        <f t="shared" si="5"/>
        <v>24.287480974124808</v>
      </c>
      <c r="K26" s="194">
        <f t="shared" si="5"/>
        <v>23.92957599749974</v>
      </c>
      <c r="L26" s="194">
        <v>24</v>
      </c>
      <c r="M26" s="194">
        <v>24.6</v>
      </c>
      <c r="N26" s="194">
        <v>23.9</v>
      </c>
      <c r="O26" s="435"/>
    </row>
    <row r="27" spans="1:15" ht="13.5" x14ac:dyDescent="0.25">
      <c r="A27" s="446"/>
      <c r="B27" s="150"/>
      <c r="C27" s="46" t="s">
        <v>4</v>
      </c>
      <c r="D27" s="65">
        <f>D23/D$24*100</f>
        <v>8.6627547869054968</v>
      </c>
      <c r="E27" s="65">
        <f t="shared" ref="E27:K27" si="6">E23/E$24*100</f>
        <v>8.5071014027822329</v>
      </c>
      <c r="F27" s="66">
        <f t="shared" si="6"/>
        <v>8.3949467310939045</v>
      </c>
      <c r="G27" s="193">
        <f t="shared" si="6"/>
        <v>8.4381424889721135</v>
      </c>
      <c r="H27" s="65">
        <f t="shared" si="6"/>
        <v>8.2329007501108773</v>
      </c>
      <c r="I27" s="65">
        <f t="shared" si="6"/>
        <v>8.2050151873748352</v>
      </c>
      <c r="J27" s="66">
        <f t="shared" si="6"/>
        <v>8.0736301369863011</v>
      </c>
      <c r="K27" s="194">
        <f t="shared" si="6"/>
        <v>7.8758203979581207</v>
      </c>
      <c r="L27" s="194">
        <v>7.6</v>
      </c>
      <c r="M27" s="194">
        <v>7.6</v>
      </c>
      <c r="N27" s="194">
        <v>7.2</v>
      </c>
      <c r="O27" s="435"/>
    </row>
    <row r="28" spans="1:15" ht="13.5" x14ac:dyDescent="0.25">
      <c r="A28" s="447"/>
      <c r="B28" s="151"/>
      <c r="C28" s="144" t="s">
        <v>7</v>
      </c>
      <c r="D28" s="145">
        <f>D24/D$24*100</f>
        <v>100</v>
      </c>
      <c r="E28" s="145">
        <f t="shared" ref="E28:K28" si="7">E24/E$24*100</f>
        <v>100</v>
      </c>
      <c r="F28" s="146">
        <f t="shared" si="7"/>
        <v>100</v>
      </c>
      <c r="G28" s="147">
        <f t="shared" si="7"/>
        <v>100</v>
      </c>
      <c r="H28" s="145">
        <f t="shared" si="7"/>
        <v>100</v>
      </c>
      <c r="I28" s="145">
        <f t="shared" si="7"/>
        <v>100</v>
      </c>
      <c r="J28" s="146">
        <f t="shared" si="7"/>
        <v>100</v>
      </c>
      <c r="K28" s="148">
        <f t="shared" si="7"/>
        <v>100</v>
      </c>
      <c r="L28" s="148">
        <v>100</v>
      </c>
      <c r="M28" s="148">
        <v>100</v>
      </c>
      <c r="N28" s="148">
        <v>100</v>
      </c>
      <c r="O28" s="435"/>
    </row>
    <row r="29" spans="1:15" x14ac:dyDescent="0.2">
      <c r="K29" s="57"/>
      <c r="L29" s="57"/>
      <c r="M29" s="57"/>
      <c r="N29" s="57"/>
    </row>
  </sheetData>
  <mergeCells count="3">
    <mergeCell ref="A5:A12"/>
    <mergeCell ref="A13:A20"/>
    <mergeCell ref="A21:A28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3"/>
  <sheetViews>
    <sheetView showGridLines="0" zoomScaleNormal="100" workbookViewId="0">
      <selection activeCell="A34" sqref="A34"/>
    </sheetView>
  </sheetViews>
  <sheetFormatPr baseColWidth="10" defaultRowHeight="12.75" x14ac:dyDescent="0.2"/>
  <cols>
    <col min="1" max="1" width="3.25" style="358" customWidth="1"/>
    <col min="2" max="2" width="22.125" style="358" bestFit="1" customWidth="1"/>
    <col min="3" max="8" width="7.375" style="358" customWidth="1"/>
    <col min="9" max="16384" width="11" style="358"/>
  </cols>
  <sheetData>
    <row r="1" spans="1:8" ht="18" x14ac:dyDescent="0.2">
      <c r="A1" s="48" t="s">
        <v>52</v>
      </c>
    </row>
    <row r="2" spans="1:8" ht="15.75" x14ac:dyDescent="0.2">
      <c r="A2" s="54" t="s">
        <v>447</v>
      </c>
    </row>
    <row r="3" spans="1:8" x14ac:dyDescent="0.2">
      <c r="C3" s="451" t="s">
        <v>449</v>
      </c>
      <c r="D3" s="451"/>
      <c r="E3" s="451"/>
      <c r="F3" s="451" t="s">
        <v>450</v>
      </c>
      <c r="G3" s="451"/>
      <c r="H3" s="451"/>
    </row>
    <row r="4" spans="1:8" ht="13.5" x14ac:dyDescent="0.25">
      <c r="A4" s="44"/>
      <c r="B4" s="76" t="s">
        <v>69</v>
      </c>
      <c r="C4" s="237" t="s">
        <v>4</v>
      </c>
      <c r="D4" s="237" t="s">
        <v>50</v>
      </c>
      <c r="E4" s="238" t="s">
        <v>5</v>
      </c>
      <c r="F4" s="237" t="s">
        <v>4</v>
      </c>
      <c r="G4" s="237" t="s">
        <v>50</v>
      </c>
      <c r="H4" s="238" t="s">
        <v>5</v>
      </c>
    </row>
    <row r="5" spans="1:8" ht="13.5" customHeight="1" x14ac:dyDescent="0.25">
      <c r="A5" s="448" t="s">
        <v>2</v>
      </c>
      <c r="B5" s="43" t="s">
        <v>59</v>
      </c>
      <c r="C5" s="62">
        <v>0.8</v>
      </c>
      <c r="D5" s="63">
        <v>82.7</v>
      </c>
      <c r="E5" s="64">
        <v>16.5</v>
      </c>
      <c r="F5" s="62">
        <v>0.41856747999999999</v>
      </c>
      <c r="G5" s="63">
        <v>69.6318074</v>
      </c>
      <c r="H5" s="64">
        <v>29.9496252</v>
      </c>
    </row>
    <row r="6" spans="1:8" ht="13.5" x14ac:dyDescent="0.25">
      <c r="A6" s="449"/>
      <c r="B6" s="46" t="s">
        <v>60</v>
      </c>
      <c r="C6" s="65">
        <v>14</v>
      </c>
      <c r="D6" s="65">
        <v>71.7</v>
      </c>
      <c r="E6" s="66">
        <v>14.3</v>
      </c>
      <c r="F6" s="65">
        <v>6.0704858899999996</v>
      </c>
      <c r="G6" s="65">
        <v>67.059467100000006</v>
      </c>
      <c r="H6" s="66">
        <v>26.870047</v>
      </c>
    </row>
    <row r="7" spans="1:8" ht="13.5" x14ac:dyDescent="0.25">
      <c r="A7" s="449"/>
      <c r="B7" s="46" t="s">
        <v>61</v>
      </c>
      <c r="C7" s="65">
        <v>28.5</v>
      </c>
      <c r="D7" s="65">
        <v>55</v>
      </c>
      <c r="E7" s="66">
        <v>16.5</v>
      </c>
      <c r="F7" s="65">
        <v>13.9801462</v>
      </c>
      <c r="G7" s="65">
        <v>50.043217300000002</v>
      </c>
      <c r="H7" s="66">
        <v>35.976636499999998</v>
      </c>
    </row>
    <row r="8" spans="1:8" ht="13.5" x14ac:dyDescent="0.25">
      <c r="A8" s="449"/>
      <c r="B8" s="46" t="s">
        <v>62</v>
      </c>
      <c r="C8" s="65">
        <v>3.2</v>
      </c>
      <c r="D8" s="65">
        <v>78.8</v>
      </c>
      <c r="E8" s="66">
        <v>18</v>
      </c>
      <c r="F8" s="65">
        <v>2.8863275399999999</v>
      </c>
      <c r="G8" s="65">
        <v>65.089754099999993</v>
      </c>
      <c r="H8" s="66">
        <v>32.023918399999999</v>
      </c>
    </row>
    <row r="9" spans="1:8" ht="13.5" x14ac:dyDescent="0.25">
      <c r="A9" s="449"/>
      <c r="B9" s="46" t="s">
        <v>63</v>
      </c>
      <c r="C9" s="65">
        <v>20.9</v>
      </c>
      <c r="D9" s="65">
        <v>59.6</v>
      </c>
      <c r="E9" s="66">
        <v>19.5</v>
      </c>
      <c r="F9" s="65">
        <v>30.3836555</v>
      </c>
      <c r="G9" s="65">
        <v>46.320657599999997</v>
      </c>
      <c r="H9" s="66">
        <v>23.2956869</v>
      </c>
    </row>
    <row r="10" spans="1:8" ht="13.5" x14ac:dyDescent="0.25">
      <c r="A10" s="449"/>
      <c r="B10" s="46" t="s">
        <v>64</v>
      </c>
      <c r="C10" s="65">
        <v>3.7</v>
      </c>
      <c r="D10" s="65">
        <v>55.9</v>
      </c>
      <c r="E10" s="66">
        <v>40.4</v>
      </c>
      <c r="F10" s="65">
        <v>3.9639161600000001</v>
      </c>
      <c r="G10" s="65">
        <v>44.196810200000002</v>
      </c>
      <c r="H10" s="66">
        <v>51.839273599999999</v>
      </c>
    </row>
    <row r="11" spans="1:8" ht="13.5" x14ac:dyDescent="0.25">
      <c r="A11" s="449"/>
      <c r="B11" s="46" t="s">
        <v>65</v>
      </c>
      <c r="C11" s="65"/>
      <c r="D11" s="65"/>
      <c r="E11" s="66"/>
      <c r="F11" s="65">
        <v>0.44444444</v>
      </c>
      <c r="G11" s="65">
        <v>30.8686869</v>
      </c>
      <c r="H11" s="66">
        <v>68.686868700000005</v>
      </c>
    </row>
    <row r="12" spans="1:8" ht="13.5" x14ac:dyDescent="0.25">
      <c r="A12" s="450"/>
      <c r="B12" s="45" t="s">
        <v>66</v>
      </c>
      <c r="C12" s="67"/>
      <c r="D12" s="68">
        <v>50</v>
      </c>
      <c r="E12" s="69">
        <v>50</v>
      </c>
      <c r="F12" s="67">
        <v>0.75282309000000003</v>
      </c>
      <c r="G12" s="68">
        <v>44.374738600000001</v>
      </c>
      <c r="H12" s="69">
        <v>54.872438299999999</v>
      </c>
    </row>
    <row r="13" spans="1:8" ht="13.5" x14ac:dyDescent="0.25">
      <c r="A13" s="58"/>
      <c r="B13" s="59" t="s">
        <v>7</v>
      </c>
      <c r="C13" s="70">
        <v>7.8</v>
      </c>
      <c r="D13" s="71">
        <v>75.2</v>
      </c>
      <c r="E13" s="72">
        <v>17.100000000000001</v>
      </c>
      <c r="F13" s="70">
        <v>4.1281443299999996</v>
      </c>
      <c r="G13" s="71">
        <v>65.310522599999999</v>
      </c>
      <c r="H13" s="72">
        <v>30.561333000000001</v>
      </c>
    </row>
    <row r="14" spans="1:8" ht="13.5" customHeight="1" x14ac:dyDescent="0.25">
      <c r="A14" s="448" t="s">
        <v>3</v>
      </c>
      <c r="B14" s="43" t="s">
        <v>59</v>
      </c>
      <c r="C14" s="62">
        <v>2</v>
      </c>
      <c r="D14" s="63">
        <v>56.3</v>
      </c>
      <c r="E14" s="64">
        <v>41.7</v>
      </c>
      <c r="F14" s="62">
        <v>1.89938085</v>
      </c>
      <c r="G14" s="63">
        <v>73.660763099999997</v>
      </c>
      <c r="H14" s="64">
        <v>24.439855999999999</v>
      </c>
    </row>
    <row r="15" spans="1:8" ht="13.5" x14ac:dyDescent="0.25">
      <c r="A15" s="449"/>
      <c r="B15" s="46" t="s">
        <v>60</v>
      </c>
      <c r="C15" s="65">
        <v>10.8</v>
      </c>
      <c r="D15" s="65">
        <v>40.1</v>
      </c>
      <c r="E15" s="66">
        <v>49.1</v>
      </c>
      <c r="F15" s="65">
        <v>6.7292564300000004</v>
      </c>
      <c r="G15" s="65">
        <v>51.050188800000001</v>
      </c>
      <c r="H15" s="66">
        <v>42.220554800000002</v>
      </c>
    </row>
    <row r="16" spans="1:8" ht="13.5" x14ac:dyDescent="0.25">
      <c r="A16" s="449"/>
      <c r="B16" s="46" t="s">
        <v>61</v>
      </c>
      <c r="C16" s="65">
        <v>10.4</v>
      </c>
      <c r="D16" s="65">
        <v>24.1</v>
      </c>
      <c r="E16" s="66">
        <v>65.5</v>
      </c>
      <c r="F16" s="65">
        <v>10.8401683</v>
      </c>
      <c r="G16" s="65">
        <v>39.079793899999999</v>
      </c>
      <c r="H16" s="66">
        <v>50.080037799999999</v>
      </c>
    </row>
    <row r="17" spans="1:8" ht="13.5" x14ac:dyDescent="0.25">
      <c r="A17" s="449"/>
      <c r="B17" s="46" t="s">
        <v>62</v>
      </c>
      <c r="C17" s="65"/>
      <c r="D17" s="65">
        <v>78.8</v>
      </c>
      <c r="E17" s="66">
        <v>21.2</v>
      </c>
      <c r="F17" s="65">
        <v>5.9274284399999999</v>
      </c>
      <c r="G17" s="65">
        <v>67.410412399999998</v>
      </c>
      <c r="H17" s="66">
        <v>26.6621591</v>
      </c>
    </row>
    <row r="18" spans="1:8" ht="13.5" x14ac:dyDescent="0.25">
      <c r="A18" s="449"/>
      <c r="B18" s="46" t="s">
        <v>63</v>
      </c>
      <c r="C18" s="65">
        <v>7.3</v>
      </c>
      <c r="D18" s="65"/>
      <c r="E18" s="66">
        <v>92.7</v>
      </c>
      <c r="F18" s="65">
        <v>30.174849200000001</v>
      </c>
      <c r="G18" s="65">
        <v>15.339390699999999</v>
      </c>
      <c r="H18" s="66">
        <v>54.4857601</v>
      </c>
    </row>
    <row r="19" spans="1:8" ht="13.5" x14ac:dyDescent="0.25">
      <c r="A19" s="449"/>
      <c r="B19" s="46" t="s">
        <v>64</v>
      </c>
      <c r="C19" s="65">
        <v>1.5</v>
      </c>
      <c r="D19" s="65">
        <v>4.2</v>
      </c>
      <c r="E19" s="66">
        <v>94.3</v>
      </c>
      <c r="F19" s="65">
        <v>2.31121241</v>
      </c>
      <c r="G19" s="65">
        <v>11.1037909</v>
      </c>
      <c r="H19" s="66">
        <v>86.584996700000005</v>
      </c>
    </row>
    <row r="20" spans="1:8" ht="13.5" x14ac:dyDescent="0.25">
      <c r="A20" s="449"/>
      <c r="B20" s="46" t="s">
        <v>65</v>
      </c>
      <c r="C20" s="65"/>
      <c r="D20" s="65">
        <v>90</v>
      </c>
      <c r="E20" s="66">
        <v>10</v>
      </c>
      <c r="F20" s="65">
        <v>2.0501138999999999</v>
      </c>
      <c r="G20" s="65">
        <v>9.1116173099999997</v>
      </c>
      <c r="H20" s="66">
        <v>88.838268799999994</v>
      </c>
    </row>
    <row r="21" spans="1:8" ht="13.5" x14ac:dyDescent="0.25">
      <c r="A21" s="450"/>
      <c r="B21" s="45" t="s">
        <v>66</v>
      </c>
      <c r="C21" s="67">
        <v>2.9</v>
      </c>
      <c r="D21" s="73"/>
      <c r="E21" s="69">
        <v>97.1</v>
      </c>
      <c r="F21" s="67">
        <v>4.8903878599999997</v>
      </c>
      <c r="G21" s="73">
        <v>14.460371</v>
      </c>
      <c r="H21" s="69">
        <v>80.649241099999998</v>
      </c>
    </row>
    <row r="22" spans="1:8" ht="13.5" x14ac:dyDescent="0.25">
      <c r="A22" s="58"/>
      <c r="B22" s="60" t="s">
        <v>7</v>
      </c>
      <c r="C22" s="70">
        <v>5.0999999999999996</v>
      </c>
      <c r="D22" s="71">
        <v>45.3</v>
      </c>
      <c r="E22" s="72">
        <v>49.6</v>
      </c>
      <c r="F22" s="70">
        <v>4.4661887499999997</v>
      </c>
      <c r="G22" s="71">
        <v>60.388241000000001</v>
      </c>
      <c r="H22" s="72">
        <v>35.145570200000002</v>
      </c>
    </row>
    <row r="23" spans="1:8" ht="13.5" customHeight="1" x14ac:dyDescent="0.25">
      <c r="A23" s="448" t="s">
        <v>68</v>
      </c>
      <c r="B23" s="43" t="s">
        <v>59</v>
      </c>
      <c r="C23" s="62">
        <v>1.1000000000000001</v>
      </c>
      <c r="D23" s="63">
        <v>77</v>
      </c>
      <c r="E23" s="63">
        <v>21.9</v>
      </c>
      <c r="F23" s="62">
        <v>0.73896290600000003</v>
      </c>
      <c r="G23" s="63">
        <v>70.503530319999996</v>
      </c>
      <c r="H23" s="63">
        <v>28.757506769999999</v>
      </c>
    </row>
    <row r="24" spans="1:8" ht="13.5" x14ac:dyDescent="0.25">
      <c r="A24" s="449"/>
      <c r="B24" s="46" t="s">
        <v>60</v>
      </c>
      <c r="C24" s="65">
        <v>13.3</v>
      </c>
      <c r="D24" s="65">
        <v>65</v>
      </c>
      <c r="E24" s="66">
        <v>21.7</v>
      </c>
      <c r="F24" s="65">
        <v>6.2061770730000001</v>
      </c>
      <c r="G24" s="65">
        <v>63.761933579999997</v>
      </c>
      <c r="H24" s="66">
        <v>30.03188935</v>
      </c>
    </row>
    <row r="25" spans="1:8" ht="13.5" x14ac:dyDescent="0.25">
      <c r="A25" s="449"/>
      <c r="B25" s="46" t="s">
        <v>61</v>
      </c>
      <c r="C25" s="65">
        <v>25.2</v>
      </c>
      <c r="D25" s="65">
        <v>49.3</v>
      </c>
      <c r="E25" s="66">
        <v>25.5</v>
      </c>
      <c r="F25" s="65">
        <v>13.36135413</v>
      </c>
      <c r="G25" s="65">
        <v>47.882667159999997</v>
      </c>
      <c r="H25" s="66">
        <v>38.7559787</v>
      </c>
    </row>
    <row r="26" spans="1:8" ht="13.5" x14ac:dyDescent="0.25">
      <c r="A26" s="449"/>
      <c r="B26" s="46" t="s">
        <v>62</v>
      </c>
      <c r="C26" s="65">
        <v>3</v>
      </c>
      <c r="D26" s="65">
        <v>78.8</v>
      </c>
      <c r="E26" s="66">
        <v>18.2</v>
      </c>
      <c r="F26" s="65">
        <v>3.0404440739999998</v>
      </c>
      <c r="G26" s="65">
        <v>65.207360109999996</v>
      </c>
      <c r="H26" s="66">
        <v>31.75219581</v>
      </c>
    </row>
    <row r="27" spans="1:8" ht="13.5" x14ac:dyDescent="0.25">
      <c r="A27" s="449"/>
      <c r="B27" s="46" t="s">
        <v>63</v>
      </c>
      <c r="C27" s="65">
        <v>19.5</v>
      </c>
      <c r="D27" s="65">
        <v>53.8</v>
      </c>
      <c r="E27" s="66">
        <v>26.6</v>
      </c>
      <c r="F27" s="65">
        <v>30.35110688</v>
      </c>
      <c r="G27" s="65">
        <v>41.491311590000002</v>
      </c>
      <c r="H27" s="66">
        <v>28.157581530000002</v>
      </c>
    </row>
    <row r="28" spans="1:8" ht="13.5" x14ac:dyDescent="0.25">
      <c r="A28" s="449"/>
      <c r="B28" s="46" t="s">
        <v>64</v>
      </c>
      <c r="C28" s="65">
        <v>3.1</v>
      </c>
      <c r="D28" s="65">
        <v>41.8</v>
      </c>
      <c r="E28" s="66">
        <v>55.1</v>
      </c>
      <c r="F28" s="65">
        <v>3.5527936000000002</v>
      </c>
      <c r="G28" s="65">
        <v>35.964671389999999</v>
      </c>
      <c r="H28" s="66">
        <v>60.482535009999999</v>
      </c>
    </row>
    <row r="29" spans="1:8" ht="13.5" x14ac:dyDescent="0.25">
      <c r="A29" s="449"/>
      <c r="B29" s="46" t="s">
        <v>65</v>
      </c>
      <c r="C29" s="65"/>
      <c r="D29" s="65">
        <v>90</v>
      </c>
      <c r="E29" s="66">
        <v>10</v>
      </c>
      <c r="F29" s="65">
        <v>0.68634179799999995</v>
      </c>
      <c r="G29" s="65">
        <v>27.590940289999999</v>
      </c>
      <c r="H29" s="66">
        <v>71.72271791</v>
      </c>
    </row>
    <row r="30" spans="1:8" ht="13.5" x14ac:dyDescent="0.25">
      <c r="A30" s="450"/>
      <c r="B30" s="45" t="s">
        <v>66</v>
      </c>
      <c r="C30" s="67">
        <v>1.6</v>
      </c>
      <c r="D30" s="68">
        <v>23.4</v>
      </c>
      <c r="E30" s="68">
        <v>75</v>
      </c>
      <c r="F30" s="67">
        <v>2.8133529290000001</v>
      </c>
      <c r="G30" s="68">
        <v>29.477220240000001</v>
      </c>
      <c r="H30" s="68">
        <v>67.709426829999998</v>
      </c>
    </row>
    <row r="31" spans="1:8" ht="13.5" x14ac:dyDescent="0.25">
      <c r="A31" s="61"/>
      <c r="B31" s="359" t="s">
        <v>7</v>
      </c>
      <c r="C31" s="74">
        <v>7.2</v>
      </c>
      <c r="D31" s="75">
        <v>68.900000000000006</v>
      </c>
      <c r="E31" s="75">
        <v>23.9</v>
      </c>
      <c r="F31" s="74">
        <v>4.1989675960000001</v>
      </c>
      <c r="G31" s="75">
        <v>64.279261550000001</v>
      </c>
      <c r="H31" s="75">
        <v>31.521770849999999</v>
      </c>
    </row>
    <row r="33" spans="1:1" x14ac:dyDescent="0.2">
      <c r="A33" s="358" t="s">
        <v>453</v>
      </c>
    </row>
  </sheetData>
  <mergeCells count="5">
    <mergeCell ref="A5:A12"/>
    <mergeCell ref="A14:A21"/>
    <mergeCell ref="A23:A30"/>
    <mergeCell ref="C3:E3"/>
    <mergeCell ref="F3:H3"/>
  </mergeCells>
  <pageMargins left="0.7" right="0.7" top="0.75" bottom="0.75" header="0.3" footer="0.3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showGridLines="0" zoomScale="115" zoomScaleNormal="115" workbookViewId="0">
      <selection activeCell="A4" sqref="A4:I15"/>
    </sheetView>
  </sheetViews>
  <sheetFormatPr baseColWidth="10" defaultRowHeight="12.75" x14ac:dyDescent="0.2"/>
  <cols>
    <col min="1" max="1" width="2.875" customWidth="1"/>
    <col min="2" max="2" width="15.25" style="53" customWidth="1"/>
    <col min="3" max="9" width="7.625" customWidth="1"/>
  </cols>
  <sheetData>
    <row r="1" spans="1:9" ht="18" x14ac:dyDescent="0.2">
      <c r="A1" s="48" t="s">
        <v>53</v>
      </c>
      <c r="C1" s="3"/>
      <c r="D1" s="4"/>
      <c r="E1" s="4"/>
      <c r="F1" s="4"/>
      <c r="G1" s="4"/>
      <c r="H1" s="4"/>
      <c r="I1" s="5"/>
    </row>
    <row r="2" spans="1:9" ht="18" x14ac:dyDescent="0.2">
      <c r="A2" s="54" t="s">
        <v>447</v>
      </c>
      <c r="C2" s="3"/>
      <c r="D2" s="4"/>
      <c r="E2" s="4"/>
      <c r="F2" s="4"/>
      <c r="G2" s="4"/>
      <c r="H2" s="4"/>
      <c r="I2" s="5"/>
    </row>
    <row r="3" spans="1:9" ht="15" x14ac:dyDescent="0.2">
      <c r="B3" s="49"/>
      <c r="C3" s="2"/>
      <c r="D3" s="1"/>
      <c r="E3" s="1"/>
      <c r="F3" s="1"/>
      <c r="G3" s="1"/>
      <c r="H3" s="1"/>
    </row>
    <row r="4" spans="1:9" ht="12.75" customHeight="1" x14ac:dyDescent="0.2">
      <c r="A4" s="461"/>
      <c r="B4" s="462"/>
      <c r="C4" s="459" t="s">
        <v>4</v>
      </c>
      <c r="D4" s="460"/>
      <c r="E4" s="459" t="s">
        <v>50</v>
      </c>
      <c r="F4" s="460"/>
      <c r="G4" s="459" t="s">
        <v>5</v>
      </c>
      <c r="H4" s="460"/>
      <c r="I4" s="457" t="s">
        <v>7</v>
      </c>
    </row>
    <row r="5" spans="1:9" ht="16.5" customHeight="1" x14ac:dyDescent="0.2">
      <c r="A5" s="463"/>
      <c r="B5" s="464"/>
      <c r="C5" s="7" t="s">
        <v>6</v>
      </c>
      <c r="D5" s="6" t="s">
        <v>0</v>
      </c>
      <c r="E5" s="7" t="s">
        <v>6</v>
      </c>
      <c r="F5" s="6" t="s">
        <v>0</v>
      </c>
      <c r="G5" s="7" t="s">
        <v>6</v>
      </c>
      <c r="H5" s="8" t="s">
        <v>0</v>
      </c>
      <c r="I5" s="458"/>
    </row>
    <row r="6" spans="1:9" ht="12.75" customHeight="1" x14ac:dyDescent="0.2">
      <c r="A6" s="452" t="s">
        <v>2</v>
      </c>
      <c r="B6" s="152" t="s">
        <v>71</v>
      </c>
      <c r="C6" s="9">
        <v>316</v>
      </c>
      <c r="D6" s="16">
        <v>0.7</v>
      </c>
      <c r="E6" s="9">
        <v>39863</v>
      </c>
      <c r="F6" s="21">
        <v>82.7</v>
      </c>
      <c r="G6" s="9">
        <v>8018</v>
      </c>
      <c r="H6" s="24">
        <v>16.600000000000001</v>
      </c>
      <c r="I6" s="10">
        <v>48197</v>
      </c>
    </row>
    <row r="7" spans="1:9" ht="13.5" x14ac:dyDescent="0.2">
      <c r="A7" s="453"/>
      <c r="B7" s="153" t="s">
        <v>11</v>
      </c>
      <c r="C7" s="11">
        <v>1619</v>
      </c>
      <c r="D7" s="17">
        <v>27</v>
      </c>
      <c r="E7" s="11">
        <v>3358</v>
      </c>
      <c r="F7" s="22">
        <v>55.9</v>
      </c>
      <c r="G7" s="11">
        <v>1027</v>
      </c>
      <c r="H7" s="25">
        <v>17.100000000000001</v>
      </c>
      <c r="I7" s="12">
        <v>6004</v>
      </c>
    </row>
    <row r="8" spans="1:9" ht="13.5" x14ac:dyDescent="0.2">
      <c r="A8" s="453"/>
      <c r="B8" s="153" t="s">
        <v>72</v>
      </c>
      <c r="C8" s="11">
        <v>4559</v>
      </c>
      <c r="D8" s="17">
        <v>14.8</v>
      </c>
      <c r="E8" s="11">
        <v>20761</v>
      </c>
      <c r="F8" s="22">
        <v>67.3</v>
      </c>
      <c r="G8" s="11">
        <v>5512</v>
      </c>
      <c r="H8" s="25">
        <v>17.899999999999999</v>
      </c>
      <c r="I8" s="12">
        <v>30832</v>
      </c>
    </row>
    <row r="9" spans="1:9" ht="13.5" x14ac:dyDescent="0.2">
      <c r="A9" s="453"/>
      <c r="B9" s="153" t="s">
        <v>1</v>
      </c>
      <c r="C9" s="11">
        <v>129</v>
      </c>
      <c r="D9" s="17">
        <v>45.3</v>
      </c>
      <c r="E9" s="11">
        <v>151</v>
      </c>
      <c r="F9" s="22">
        <v>53</v>
      </c>
      <c r="G9" s="11">
        <v>5</v>
      </c>
      <c r="H9" s="25">
        <v>1.8</v>
      </c>
      <c r="I9" s="12">
        <v>285</v>
      </c>
    </row>
    <row r="10" spans="1:9" ht="13.5" x14ac:dyDescent="0.2">
      <c r="A10" s="454"/>
      <c r="B10" s="52" t="s">
        <v>7</v>
      </c>
      <c r="C10" s="13">
        <v>6623</v>
      </c>
      <c r="D10" s="18">
        <v>7.8</v>
      </c>
      <c r="E10" s="13">
        <v>64133</v>
      </c>
      <c r="F10" s="23">
        <v>75.2</v>
      </c>
      <c r="G10" s="13">
        <v>14562</v>
      </c>
      <c r="H10" s="20">
        <v>17.100000000000001</v>
      </c>
      <c r="I10" s="14">
        <v>85318</v>
      </c>
    </row>
    <row r="11" spans="1:9" ht="12.75" customHeight="1" x14ac:dyDescent="0.2">
      <c r="A11" s="452" t="s">
        <v>3</v>
      </c>
      <c r="B11" s="152" t="s">
        <v>71</v>
      </c>
      <c r="C11" s="9">
        <v>255</v>
      </c>
      <c r="D11" s="16">
        <v>2</v>
      </c>
      <c r="E11" s="9">
        <v>7234</v>
      </c>
      <c r="F11" s="16">
        <v>56.6</v>
      </c>
      <c r="G11" s="9">
        <v>5288</v>
      </c>
      <c r="H11" s="24">
        <v>41.4</v>
      </c>
      <c r="I11" s="10">
        <v>12777</v>
      </c>
    </row>
    <row r="12" spans="1:9" ht="13.5" x14ac:dyDescent="0.2">
      <c r="A12" s="453"/>
      <c r="B12" s="153" t="s">
        <v>11</v>
      </c>
      <c r="C12" s="11">
        <v>109</v>
      </c>
      <c r="D12" s="17">
        <v>6.5</v>
      </c>
      <c r="E12" s="11">
        <v>463</v>
      </c>
      <c r="F12" s="17">
        <v>27.5</v>
      </c>
      <c r="G12" s="11">
        <v>1114</v>
      </c>
      <c r="H12" s="25">
        <v>66.099999999999994</v>
      </c>
      <c r="I12" s="12">
        <v>1686</v>
      </c>
    </row>
    <row r="13" spans="1:9" ht="13.5" x14ac:dyDescent="0.2">
      <c r="A13" s="453"/>
      <c r="B13" s="153" t="s">
        <v>72</v>
      </c>
      <c r="C13" s="11">
        <v>791</v>
      </c>
      <c r="D13" s="17">
        <v>9.6999999999999993</v>
      </c>
      <c r="E13" s="11">
        <v>2560</v>
      </c>
      <c r="F13" s="17">
        <v>31.3</v>
      </c>
      <c r="G13" s="11">
        <v>4822</v>
      </c>
      <c r="H13" s="25">
        <v>59</v>
      </c>
      <c r="I13" s="12">
        <v>8173</v>
      </c>
    </row>
    <row r="14" spans="1:9" ht="13.5" x14ac:dyDescent="0.2">
      <c r="A14" s="454"/>
      <c r="B14" s="52" t="s">
        <v>7</v>
      </c>
      <c r="C14" s="13">
        <v>1155</v>
      </c>
      <c r="D14" s="19">
        <v>5.0999999999999996</v>
      </c>
      <c r="E14" s="13">
        <v>10257</v>
      </c>
      <c r="F14" s="18">
        <v>45.3</v>
      </c>
      <c r="G14" s="13">
        <v>11224</v>
      </c>
      <c r="H14" s="26">
        <v>49.6</v>
      </c>
      <c r="I14" s="14">
        <v>22636</v>
      </c>
    </row>
    <row r="15" spans="1:9" ht="12.75" customHeight="1" x14ac:dyDescent="0.2">
      <c r="A15" s="455" t="s">
        <v>68</v>
      </c>
      <c r="B15" s="456"/>
      <c r="C15" s="15">
        <v>7778</v>
      </c>
      <c r="D15" s="20">
        <v>7.2</v>
      </c>
      <c r="E15" s="15">
        <v>74390</v>
      </c>
      <c r="F15" s="19">
        <v>68.900000000000006</v>
      </c>
      <c r="G15" s="15">
        <v>25786</v>
      </c>
      <c r="H15" s="20">
        <v>23.9</v>
      </c>
      <c r="I15" s="14">
        <v>107954</v>
      </c>
    </row>
  </sheetData>
  <mergeCells count="8">
    <mergeCell ref="A6:A10"/>
    <mergeCell ref="A11:A14"/>
    <mergeCell ref="A15:B15"/>
    <mergeCell ref="I4:I5"/>
    <mergeCell ref="E4:F4"/>
    <mergeCell ref="G4:H4"/>
    <mergeCell ref="A4:B5"/>
    <mergeCell ref="C4:D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showGridLines="0" zoomScaleNormal="100" workbookViewId="0">
      <selection activeCell="A17" sqref="A17:A20"/>
    </sheetView>
  </sheetViews>
  <sheetFormatPr baseColWidth="10" defaultRowHeight="12.75" x14ac:dyDescent="0.2"/>
  <cols>
    <col min="1" max="1" width="3.25" customWidth="1"/>
    <col min="2" max="2" width="14.375" bestFit="1" customWidth="1"/>
    <col min="3" max="9" width="6.375" style="80" customWidth="1"/>
    <col min="10" max="10" width="7" style="80" bestFit="1" customWidth="1"/>
    <col min="11" max="11" width="6.375" style="80" customWidth="1"/>
    <col min="12" max="12" width="7" style="80" bestFit="1" customWidth="1"/>
  </cols>
  <sheetData>
    <row r="1" spans="1:12" ht="18" x14ac:dyDescent="0.2">
      <c r="A1" s="48" t="s">
        <v>54</v>
      </c>
      <c r="C1" s="78"/>
      <c r="D1" s="79"/>
      <c r="E1" s="79"/>
      <c r="F1" s="79"/>
      <c r="G1" s="79"/>
      <c r="H1" s="79"/>
    </row>
    <row r="2" spans="1:12" ht="18" x14ac:dyDescent="0.2">
      <c r="A2" s="54" t="s">
        <v>447</v>
      </c>
      <c r="C2" s="78"/>
      <c r="D2" s="79"/>
      <c r="E2" s="79"/>
      <c r="F2" s="79"/>
      <c r="G2" s="79"/>
      <c r="H2" s="79"/>
    </row>
    <row r="3" spans="1:12" ht="18" x14ac:dyDescent="0.2">
      <c r="A3" s="54"/>
      <c r="C3" s="78"/>
      <c r="D3" s="79"/>
      <c r="E3" s="79"/>
      <c r="F3" s="79"/>
      <c r="G3" s="79"/>
      <c r="H3" s="79"/>
    </row>
    <row r="4" spans="1:12" ht="18" x14ac:dyDescent="0.25">
      <c r="A4" s="54"/>
      <c r="C4" s="78"/>
      <c r="D4" s="79"/>
      <c r="E4" s="79"/>
      <c r="F4" s="79"/>
      <c r="G4" s="79"/>
      <c r="H4" s="79"/>
      <c r="K4" s="465" t="s">
        <v>424</v>
      </c>
      <c r="L4" s="466"/>
    </row>
    <row r="5" spans="1:12" ht="12.75" customHeight="1" x14ac:dyDescent="0.25">
      <c r="B5" s="50"/>
      <c r="C5" s="459" t="s">
        <v>4</v>
      </c>
      <c r="D5" s="460"/>
      <c r="E5" s="459" t="s">
        <v>50</v>
      </c>
      <c r="F5" s="460"/>
      <c r="G5" s="459" t="s">
        <v>5</v>
      </c>
      <c r="H5" s="468"/>
      <c r="I5" s="465" t="s">
        <v>7</v>
      </c>
      <c r="J5" s="469"/>
      <c r="K5" s="465" t="s">
        <v>439</v>
      </c>
      <c r="L5" s="466"/>
    </row>
    <row r="6" spans="1:12" ht="16.5" x14ac:dyDescent="0.2">
      <c r="B6" s="51"/>
      <c r="C6" s="81" t="s">
        <v>8</v>
      </c>
      <c r="D6" s="82" t="s">
        <v>9</v>
      </c>
      <c r="E6" s="81" t="s">
        <v>8</v>
      </c>
      <c r="F6" s="82" t="s">
        <v>9</v>
      </c>
      <c r="G6" s="81" t="s">
        <v>8</v>
      </c>
      <c r="H6" s="83" t="s">
        <v>9</v>
      </c>
      <c r="I6" s="84" t="s">
        <v>8</v>
      </c>
      <c r="J6" s="85" t="s">
        <v>9</v>
      </c>
      <c r="K6" s="84" t="s">
        <v>8</v>
      </c>
      <c r="L6" s="116" t="s">
        <v>9</v>
      </c>
    </row>
    <row r="7" spans="1:12" ht="13.5" customHeight="1" x14ac:dyDescent="0.2">
      <c r="A7" s="452" t="s">
        <v>2</v>
      </c>
      <c r="B7" s="152" t="s">
        <v>454</v>
      </c>
      <c r="C7" s="92">
        <v>185</v>
      </c>
      <c r="D7" s="93">
        <v>131</v>
      </c>
      <c r="E7" s="92">
        <v>19700</v>
      </c>
      <c r="F7" s="94">
        <v>20163</v>
      </c>
      <c r="G7" s="92">
        <v>4152</v>
      </c>
      <c r="H7" s="94">
        <v>3866</v>
      </c>
      <c r="I7" s="95">
        <v>24037</v>
      </c>
      <c r="J7" s="96">
        <v>24160</v>
      </c>
      <c r="K7" s="86">
        <v>0.8</v>
      </c>
      <c r="L7" s="117">
        <v>0.5</v>
      </c>
    </row>
    <row r="8" spans="1:12" ht="13.5" customHeight="1" x14ac:dyDescent="0.2">
      <c r="A8" s="453"/>
      <c r="B8" s="153" t="s">
        <v>455</v>
      </c>
      <c r="C8" s="97">
        <v>966</v>
      </c>
      <c r="D8" s="98">
        <v>653</v>
      </c>
      <c r="E8" s="97">
        <v>1787</v>
      </c>
      <c r="F8" s="99">
        <v>1571</v>
      </c>
      <c r="G8" s="97">
        <v>533</v>
      </c>
      <c r="H8" s="99">
        <v>494</v>
      </c>
      <c r="I8" s="100">
        <v>3286</v>
      </c>
      <c r="J8" s="101">
        <v>2718</v>
      </c>
      <c r="K8" s="87">
        <v>29.4</v>
      </c>
      <c r="L8" s="118">
        <v>24</v>
      </c>
    </row>
    <row r="9" spans="1:12" ht="13.5" x14ac:dyDescent="0.2">
      <c r="A9" s="453"/>
      <c r="B9" s="153" t="s">
        <v>456</v>
      </c>
      <c r="C9" s="97">
        <v>2293</v>
      </c>
      <c r="D9" s="98">
        <v>2266</v>
      </c>
      <c r="E9" s="97">
        <v>10273</v>
      </c>
      <c r="F9" s="99">
        <v>10488</v>
      </c>
      <c r="G9" s="97">
        <v>2677</v>
      </c>
      <c r="H9" s="99">
        <v>2835</v>
      </c>
      <c r="I9" s="100">
        <v>15243</v>
      </c>
      <c r="J9" s="101">
        <v>15589</v>
      </c>
      <c r="K9" s="87">
        <v>15</v>
      </c>
      <c r="L9" s="118">
        <v>14.5</v>
      </c>
    </row>
    <row r="10" spans="1:12" ht="13.5" x14ac:dyDescent="0.2">
      <c r="A10" s="453"/>
      <c r="B10" s="153" t="s">
        <v>457</v>
      </c>
      <c r="C10" s="97">
        <v>93</v>
      </c>
      <c r="D10" s="98">
        <v>36</v>
      </c>
      <c r="E10" s="97">
        <v>119</v>
      </c>
      <c r="F10" s="99">
        <v>32</v>
      </c>
      <c r="G10" s="97">
        <v>4</v>
      </c>
      <c r="H10" s="99">
        <v>1</v>
      </c>
      <c r="I10" s="100">
        <v>216</v>
      </c>
      <c r="J10" s="101">
        <v>69</v>
      </c>
      <c r="K10" s="87">
        <v>43.1</v>
      </c>
      <c r="L10" s="118">
        <v>52.2</v>
      </c>
    </row>
    <row r="11" spans="1:12" ht="13.5" x14ac:dyDescent="0.2">
      <c r="A11" s="454"/>
      <c r="B11" s="52" t="s">
        <v>7</v>
      </c>
      <c r="C11" s="102">
        <v>3537</v>
      </c>
      <c r="D11" s="103">
        <v>3086</v>
      </c>
      <c r="E11" s="102">
        <v>31879</v>
      </c>
      <c r="F11" s="103">
        <v>32254</v>
      </c>
      <c r="G11" s="102">
        <v>7366</v>
      </c>
      <c r="H11" s="104">
        <v>7196</v>
      </c>
      <c r="I11" s="105">
        <v>42782</v>
      </c>
      <c r="J11" s="106">
        <v>42536</v>
      </c>
      <c r="K11" s="88">
        <v>8.3000000000000007</v>
      </c>
      <c r="L11" s="119">
        <v>7.3</v>
      </c>
    </row>
    <row r="12" spans="1:12" ht="12.75" customHeight="1" x14ac:dyDescent="0.2">
      <c r="A12" s="452" t="s">
        <v>3</v>
      </c>
      <c r="B12" s="152" t="s">
        <v>454</v>
      </c>
      <c r="C12" s="92">
        <v>162</v>
      </c>
      <c r="D12" s="93">
        <v>93</v>
      </c>
      <c r="E12" s="92">
        <v>3805</v>
      </c>
      <c r="F12" s="93">
        <v>3429</v>
      </c>
      <c r="G12" s="92">
        <v>2593</v>
      </c>
      <c r="H12" s="94">
        <v>2695</v>
      </c>
      <c r="I12" s="107">
        <v>6560</v>
      </c>
      <c r="J12" s="108">
        <v>6217</v>
      </c>
      <c r="K12" s="89">
        <v>2.5</v>
      </c>
      <c r="L12" s="120">
        <v>1.5</v>
      </c>
    </row>
    <row r="13" spans="1:12" ht="13.5" customHeight="1" x14ac:dyDescent="0.2">
      <c r="A13" s="453"/>
      <c r="B13" s="153" t="s">
        <v>455</v>
      </c>
      <c r="C13" s="97">
        <v>91</v>
      </c>
      <c r="D13" s="98">
        <v>18</v>
      </c>
      <c r="E13" s="97">
        <v>313</v>
      </c>
      <c r="F13" s="98">
        <v>150</v>
      </c>
      <c r="G13" s="97">
        <v>460</v>
      </c>
      <c r="H13" s="99">
        <v>654</v>
      </c>
      <c r="I13" s="109">
        <v>864</v>
      </c>
      <c r="J13" s="110">
        <v>822</v>
      </c>
      <c r="K13" s="90">
        <v>10.5</v>
      </c>
      <c r="L13" s="121">
        <v>2.2000000000000002</v>
      </c>
    </row>
    <row r="14" spans="1:12" ht="13.5" x14ac:dyDescent="0.2">
      <c r="A14" s="453"/>
      <c r="B14" s="153" t="s">
        <v>456</v>
      </c>
      <c r="C14" s="97">
        <v>396</v>
      </c>
      <c r="D14" s="98">
        <v>395</v>
      </c>
      <c r="E14" s="97">
        <v>1162</v>
      </c>
      <c r="F14" s="98">
        <v>1398</v>
      </c>
      <c r="G14" s="97">
        <v>2126</v>
      </c>
      <c r="H14" s="99">
        <v>2696</v>
      </c>
      <c r="I14" s="109">
        <v>3684</v>
      </c>
      <c r="J14" s="110">
        <v>4489</v>
      </c>
      <c r="K14" s="90">
        <v>10.7</v>
      </c>
      <c r="L14" s="121">
        <v>8.8000000000000007</v>
      </c>
    </row>
    <row r="15" spans="1:12" ht="13.5" x14ac:dyDescent="0.2">
      <c r="A15" s="454"/>
      <c r="B15" s="52" t="s">
        <v>7</v>
      </c>
      <c r="C15" s="102">
        <v>649</v>
      </c>
      <c r="D15" s="103">
        <v>506</v>
      </c>
      <c r="E15" s="102">
        <v>5280</v>
      </c>
      <c r="F15" s="103">
        <v>4977</v>
      </c>
      <c r="G15" s="102">
        <v>5179</v>
      </c>
      <c r="H15" s="104">
        <v>6045</v>
      </c>
      <c r="I15" s="105">
        <v>11108</v>
      </c>
      <c r="J15" s="111">
        <v>11528</v>
      </c>
      <c r="K15" s="88">
        <v>5.8</v>
      </c>
      <c r="L15" s="122">
        <v>4.4000000000000004</v>
      </c>
    </row>
    <row r="16" spans="1:12" ht="19.5" customHeight="1" x14ac:dyDescent="0.2">
      <c r="A16" s="467" t="s">
        <v>68</v>
      </c>
      <c r="B16" s="456"/>
      <c r="C16" s="112">
        <v>4186</v>
      </c>
      <c r="D16" s="113">
        <v>3592</v>
      </c>
      <c r="E16" s="112">
        <v>37159</v>
      </c>
      <c r="F16" s="113">
        <v>37231</v>
      </c>
      <c r="G16" s="112">
        <v>12545</v>
      </c>
      <c r="H16" s="114">
        <v>13241</v>
      </c>
      <c r="I16" s="115">
        <v>53890</v>
      </c>
      <c r="J16" s="111">
        <v>54064</v>
      </c>
      <c r="K16" s="91">
        <v>7.8</v>
      </c>
      <c r="L16" s="122">
        <v>6.6</v>
      </c>
    </row>
    <row r="17" spans="1:1" ht="13.5" x14ac:dyDescent="0.2">
      <c r="A17" s="437" t="s">
        <v>458</v>
      </c>
    </row>
    <row r="18" spans="1:1" ht="13.5" x14ac:dyDescent="0.2">
      <c r="A18" s="436" t="s">
        <v>459</v>
      </c>
    </row>
    <row r="19" spans="1:1" ht="13.5" x14ac:dyDescent="0.2">
      <c r="A19" s="436" t="s">
        <v>460</v>
      </c>
    </row>
    <row r="20" spans="1:1" ht="13.5" x14ac:dyDescent="0.2">
      <c r="A20" s="436" t="s">
        <v>461</v>
      </c>
    </row>
  </sheetData>
  <mergeCells count="9">
    <mergeCell ref="K4:L4"/>
    <mergeCell ref="K5:L5"/>
    <mergeCell ref="A7:A11"/>
    <mergeCell ref="A12:A15"/>
    <mergeCell ref="A16:B16"/>
    <mergeCell ref="C5:D5"/>
    <mergeCell ref="E5:F5"/>
    <mergeCell ref="G5:H5"/>
    <mergeCell ref="I5:J5"/>
  </mergeCells>
  <pageMargins left="0.98425196850393704" right="0.98425196850393704" top="0.74803149606299213" bottom="0.74803149606299213" header="0.31496062992125984" footer="0.31496062992125984"/>
  <pageSetup paperSize="9" scale="9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4"/>
  <sheetViews>
    <sheetView showGridLines="0" workbookViewId="0">
      <selection activeCell="O25" sqref="O3:X34"/>
    </sheetView>
  </sheetViews>
  <sheetFormatPr baseColWidth="10" defaultRowHeight="12.75" x14ac:dyDescent="0.2"/>
  <cols>
    <col min="1" max="1" width="4.5" style="358" customWidth="1"/>
    <col min="2" max="2" width="26" style="358" bestFit="1" customWidth="1"/>
    <col min="3" max="3" width="5.5" style="358" bestFit="1" customWidth="1"/>
    <col min="4" max="4" width="7.375" style="358" bestFit="1" customWidth="1"/>
    <col min="5" max="5" width="5.75" style="358" bestFit="1" customWidth="1"/>
    <col min="6" max="6" width="6" style="358" customWidth="1"/>
    <col min="7" max="7" width="11" style="358"/>
    <col min="8" max="8" width="3.875" style="358" customWidth="1"/>
    <col min="9" max="9" width="26" style="358" bestFit="1" customWidth="1"/>
    <col min="10" max="10" width="5.5" style="358" bestFit="1" customWidth="1"/>
    <col min="11" max="11" width="7.375" style="358" bestFit="1" customWidth="1"/>
    <col min="12" max="12" width="5.75" style="358" bestFit="1" customWidth="1"/>
    <col min="13" max="13" width="3.625" style="358" bestFit="1" customWidth="1"/>
    <col min="14" max="14" width="11" style="358"/>
    <col min="15" max="15" width="2.875" style="358" bestFit="1" customWidth="1"/>
    <col min="16" max="16" width="26" style="358" bestFit="1" customWidth="1"/>
    <col min="17" max="17" width="5.5" style="358" bestFit="1" customWidth="1"/>
    <col min="18" max="18" width="7.375" style="358" bestFit="1" customWidth="1"/>
    <col min="19" max="19" width="5.75" style="358" bestFit="1" customWidth="1"/>
    <col min="20" max="20" width="3.625" style="358" bestFit="1" customWidth="1"/>
    <col min="21" max="21" width="5.5" style="358" bestFit="1" customWidth="1"/>
    <col min="22" max="22" width="7.375" style="358" bestFit="1" customWidth="1"/>
    <col min="23" max="23" width="5.75" style="358" bestFit="1" customWidth="1"/>
    <col min="24" max="24" width="3.625" style="358" bestFit="1" customWidth="1"/>
    <col min="25" max="27" width="6.375" style="358" customWidth="1"/>
    <col min="28" max="16384" width="11" style="358"/>
  </cols>
  <sheetData>
    <row r="1" spans="1:27" ht="18" x14ac:dyDescent="0.2">
      <c r="A1" s="48" t="s">
        <v>178</v>
      </c>
      <c r="D1" s="360"/>
      <c r="E1" s="360"/>
      <c r="F1" s="360"/>
      <c r="H1" s="247" t="s">
        <v>178</v>
      </c>
      <c r="I1" s="361"/>
      <c r="J1" s="361"/>
      <c r="K1" s="362"/>
      <c r="L1" s="362"/>
      <c r="M1" s="362"/>
      <c r="O1" s="358" t="s">
        <v>431</v>
      </c>
    </row>
    <row r="2" spans="1:27" ht="15.75" x14ac:dyDescent="0.2">
      <c r="A2" s="54" t="s">
        <v>447</v>
      </c>
      <c r="D2" s="360"/>
      <c r="E2" s="360"/>
      <c r="F2" s="360"/>
      <c r="H2" s="258" t="s">
        <v>188</v>
      </c>
      <c r="I2" s="361"/>
      <c r="J2" s="361"/>
      <c r="K2" s="362"/>
      <c r="L2" s="362"/>
      <c r="M2" s="362"/>
    </row>
    <row r="3" spans="1:27" x14ac:dyDescent="0.2">
      <c r="D3" s="360"/>
      <c r="E3" s="360"/>
      <c r="F3" s="360"/>
      <c r="H3" s="361"/>
      <c r="I3" s="361"/>
      <c r="J3" s="361"/>
      <c r="K3" s="362"/>
      <c r="L3" s="362"/>
      <c r="M3" s="362"/>
      <c r="Q3" s="451" t="str">
        <f>RIGHT(H2,9)</f>
        <v>2010-2011</v>
      </c>
      <c r="R3" s="451"/>
      <c r="S3" s="451"/>
      <c r="T3" s="451"/>
      <c r="U3" s="451" t="str">
        <f>RIGHT(A2,9)</f>
        <v>2017-2018</v>
      </c>
      <c r="V3" s="451"/>
      <c r="W3" s="451"/>
      <c r="X3" s="451"/>
    </row>
    <row r="4" spans="1:27" ht="13.5" x14ac:dyDescent="0.25">
      <c r="A4" s="473"/>
      <c r="B4" s="474"/>
      <c r="C4" s="47" t="s">
        <v>4</v>
      </c>
      <c r="D4" s="47" t="s">
        <v>50</v>
      </c>
      <c r="E4" s="47" t="s">
        <v>5</v>
      </c>
      <c r="F4" s="47" t="s">
        <v>7</v>
      </c>
      <c r="H4" s="363"/>
      <c r="I4" s="364"/>
      <c r="J4" s="248" t="s">
        <v>4</v>
      </c>
      <c r="K4" s="248" t="s">
        <v>50</v>
      </c>
      <c r="L4" s="248" t="s">
        <v>5</v>
      </c>
      <c r="M4" s="248" t="s">
        <v>7</v>
      </c>
      <c r="O4" s="365"/>
      <c r="P4" s="366" t="s">
        <v>69</v>
      </c>
      <c r="Q4" s="259" t="str">
        <f>J4</f>
        <v>Internes</v>
      </c>
      <c r="R4" s="259" t="str">
        <f>K4</f>
        <v>Demi-pens.</v>
      </c>
      <c r="S4" s="259" t="str">
        <f>L4</f>
        <v>Externes</v>
      </c>
      <c r="T4" s="259" t="str">
        <f>M4</f>
        <v>Total</v>
      </c>
      <c r="U4" s="47" t="str">
        <f>C4</f>
        <v>Internes</v>
      </c>
      <c r="V4" s="47" t="str">
        <f>D4</f>
        <v>Demi-pens.</v>
      </c>
      <c r="W4" s="47" t="str">
        <f>E4</f>
        <v>Externes</v>
      </c>
      <c r="X4" s="47" t="str">
        <f>F4</f>
        <v>Total</v>
      </c>
    </row>
    <row r="5" spans="1:27" ht="13.5" customHeight="1" x14ac:dyDescent="0.2">
      <c r="A5" s="475" t="s">
        <v>2</v>
      </c>
      <c r="B5" s="152" t="s">
        <v>179</v>
      </c>
      <c r="C5" s="243">
        <v>17</v>
      </c>
      <c r="D5" s="243">
        <v>77.8</v>
      </c>
      <c r="E5" s="243">
        <v>5.2</v>
      </c>
      <c r="F5" s="239">
        <v>100</v>
      </c>
      <c r="H5" s="478" t="s">
        <v>2</v>
      </c>
      <c r="I5" s="249" t="s">
        <v>179</v>
      </c>
      <c r="J5" s="250">
        <v>20.7</v>
      </c>
      <c r="K5" s="250">
        <v>74.5</v>
      </c>
      <c r="L5" s="250">
        <v>4.8</v>
      </c>
      <c r="M5" s="251">
        <v>100</v>
      </c>
      <c r="O5" s="470" t="s">
        <v>2</v>
      </c>
      <c r="P5" s="260" t="s">
        <v>179</v>
      </c>
      <c r="Q5" s="261">
        <f>J5</f>
        <v>20.7</v>
      </c>
      <c r="R5" s="261">
        <f t="shared" ref="R5:R34" si="0">K5</f>
        <v>74.5</v>
      </c>
      <c r="S5" s="261">
        <f t="shared" ref="S5:S34" si="1">L5</f>
        <v>4.8</v>
      </c>
      <c r="T5" s="262">
        <f t="shared" ref="T5:T34" si="2">M5</f>
        <v>100</v>
      </c>
      <c r="U5" s="243">
        <f>C5</f>
        <v>17</v>
      </c>
      <c r="V5" s="243">
        <f t="shared" ref="V5:V34" si="3">D5</f>
        <v>77.8</v>
      </c>
      <c r="W5" s="243">
        <f t="shared" ref="W5:W34" si="4">E5</f>
        <v>5.2</v>
      </c>
      <c r="X5" s="239">
        <f t="shared" ref="X5:X34" si="5">F5</f>
        <v>100</v>
      </c>
      <c r="Y5" s="403">
        <f>U5-Q5</f>
        <v>-3.6999999999999993</v>
      </c>
      <c r="Z5" s="403">
        <f>V5-R5</f>
        <v>3.2999999999999972</v>
      </c>
      <c r="AA5" s="403">
        <f>W5-S5</f>
        <v>0.40000000000000036</v>
      </c>
    </row>
    <row r="6" spans="1:27" ht="13.5" x14ac:dyDescent="0.2">
      <c r="A6" s="476"/>
      <c r="B6" s="153" t="s">
        <v>180</v>
      </c>
      <c r="C6" s="244">
        <v>9.4</v>
      </c>
      <c r="D6" s="244">
        <v>74.3</v>
      </c>
      <c r="E6" s="244">
        <v>16.2</v>
      </c>
      <c r="F6" s="240">
        <v>100</v>
      </c>
      <c r="H6" s="479"/>
      <c r="I6" s="252" t="s">
        <v>180</v>
      </c>
      <c r="J6" s="253">
        <v>11.7</v>
      </c>
      <c r="K6" s="253">
        <v>70.8</v>
      </c>
      <c r="L6" s="253">
        <v>17.600000000000001</v>
      </c>
      <c r="M6" s="254">
        <v>100</v>
      </c>
      <c r="O6" s="471"/>
      <c r="P6" s="263" t="s">
        <v>180</v>
      </c>
      <c r="Q6" s="264">
        <f t="shared" ref="Q6:Q34" si="6">J6</f>
        <v>11.7</v>
      </c>
      <c r="R6" s="264">
        <f t="shared" si="0"/>
        <v>70.8</v>
      </c>
      <c r="S6" s="264">
        <f t="shared" si="1"/>
        <v>17.600000000000001</v>
      </c>
      <c r="T6" s="265">
        <f t="shared" si="2"/>
        <v>100</v>
      </c>
      <c r="U6" s="244">
        <f t="shared" ref="U6:U34" si="7">C6</f>
        <v>9.4</v>
      </c>
      <c r="V6" s="244">
        <f t="shared" si="3"/>
        <v>74.3</v>
      </c>
      <c r="W6" s="244">
        <f t="shared" si="4"/>
        <v>16.2</v>
      </c>
      <c r="X6" s="240">
        <f t="shared" si="5"/>
        <v>100</v>
      </c>
      <c r="Y6" s="403">
        <f t="shared" ref="Y6:Y34" si="8">U6-Q6</f>
        <v>-2.2999999999999989</v>
      </c>
      <c r="Z6" s="403">
        <f t="shared" ref="Z6:Z34" si="9">V6-R6</f>
        <v>3.5</v>
      </c>
      <c r="AA6" s="403">
        <f t="shared" ref="AA6:AA34" si="10">W6-S6</f>
        <v>-1.4000000000000021</v>
      </c>
    </row>
    <row r="7" spans="1:27" ht="13.5" x14ac:dyDescent="0.2">
      <c r="A7" s="476"/>
      <c r="B7" s="153" t="s">
        <v>181</v>
      </c>
      <c r="C7" s="244">
        <v>5.8</v>
      </c>
      <c r="D7" s="244">
        <v>83.3</v>
      </c>
      <c r="E7" s="244">
        <v>10.9</v>
      </c>
      <c r="F7" s="240">
        <v>100</v>
      </c>
      <c r="H7" s="479"/>
      <c r="I7" s="252" t="s">
        <v>181</v>
      </c>
      <c r="J7" s="253">
        <v>7</v>
      </c>
      <c r="K7" s="253">
        <v>79.599999999999994</v>
      </c>
      <c r="L7" s="253">
        <v>13.4</v>
      </c>
      <c r="M7" s="254">
        <v>100</v>
      </c>
      <c r="O7" s="471"/>
      <c r="P7" s="263" t="s">
        <v>181</v>
      </c>
      <c r="Q7" s="264">
        <f t="shared" si="6"/>
        <v>7</v>
      </c>
      <c r="R7" s="264">
        <f t="shared" si="0"/>
        <v>79.599999999999994</v>
      </c>
      <c r="S7" s="264">
        <f t="shared" si="1"/>
        <v>13.4</v>
      </c>
      <c r="T7" s="265">
        <f t="shared" si="2"/>
        <v>100</v>
      </c>
      <c r="U7" s="244">
        <f t="shared" si="7"/>
        <v>5.8</v>
      </c>
      <c r="V7" s="244">
        <f t="shared" si="3"/>
        <v>83.3</v>
      </c>
      <c r="W7" s="244">
        <f t="shared" si="4"/>
        <v>10.9</v>
      </c>
      <c r="X7" s="240">
        <f t="shared" si="5"/>
        <v>100</v>
      </c>
      <c r="Y7" s="403">
        <f t="shared" si="8"/>
        <v>-1.2000000000000002</v>
      </c>
      <c r="Z7" s="403">
        <f t="shared" si="9"/>
        <v>3.7000000000000028</v>
      </c>
      <c r="AA7" s="403">
        <f t="shared" si="10"/>
        <v>-2.5</v>
      </c>
    </row>
    <row r="8" spans="1:27" ht="13.5" x14ac:dyDescent="0.2">
      <c r="A8" s="476"/>
      <c r="B8" s="153" t="s">
        <v>182</v>
      </c>
      <c r="C8" s="244">
        <v>6.8</v>
      </c>
      <c r="D8" s="244">
        <v>80.900000000000006</v>
      </c>
      <c r="E8" s="244">
        <v>12.2</v>
      </c>
      <c r="F8" s="240">
        <v>100</v>
      </c>
      <c r="H8" s="479"/>
      <c r="I8" s="252" t="s">
        <v>182</v>
      </c>
      <c r="J8" s="253">
        <v>7.9</v>
      </c>
      <c r="K8" s="253">
        <v>78</v>
      </c>
      <c r="L8" s="253">
        <v>14.1</v>
      </c>
      <c r="M8" s="254">
        <v>100</v>
      </c>
      <c r="O8" s="471"/>
      <c r="P8" s="263" t="s">
        <v>182</v>
      </c>
      <c r="Q8" s="264">
        <f t="shared" si="6"/>
        <v>7.9</v>
      </c>
      <c r="R8" s="264">
        <f t="shared" si="0"/>
        <v>78</v>
      </c>
      <c r="S8" s="264">
        <f t="shared" si="1"/>
        <v>14.1</v>
      </c>
      <c r="T8" s="265">
        <f t="shared" si="2"/>
        <v>100</v>
      </c>
      <c r="U8" s="244">
        <f t="shared" si="7"/>
        <v>6.8</v>
      </c>
      <c r="V8" s="244">
        <f t="shared" si="3"/>
        <v>80.900000000000006</v>
      </c>
      <c r="W8" s="244">
        <f t="shared" si="4"/>
        <v>12.2</v>
      </c>
      <c r="X8" s="240">
        <f t="shared" si="5"/>
        <v>100</v>
      </c>
      <c r="Y8" s="403">
        <f t="shared" si="8"/>
        <v>-1.1000000000000005</v>
      </c>
      <c r="Z8" s="403">
        <f t="shared" si="9"/>
        <v>2.9000000000000057</v>
      </c>
      <c r="AA8" s="403">
        <f t="shared" si="10"/>
        <v>-1.9000000000000004</v>
      </c>
    </row>
    <row r="9" spans="1:27" ht="13.5" x14ac:dyDescent="0.2">
      <c r="A9" s="476"/>
      <c r="B9" s="153" t="s">
        <v>183</v>
      </c>
      <c r="C9" s="244">
        <v>7.3</v>
      </c>
      <c r="D9" s="244">
        <v>77.5</v>
      </c>
      <c r="E9" s="244">
        <v>15.3</v>
      </c>
      <c r="F9" s="240">
        <v>100</v>
      </c>
      <c r="H9" s="479"/>
      <c r="I9" s="252" t="s">
        <v>183</v>
      </c>
      <c r="J9" s="253">
        <v>8.4</v>
      </c>
      <c r="K9" s="253">
        <v>73.2</v>
      </c>
      <c r="L9" s="253">
        <v>18.3</v>
      </c>
      <c r="M9" s="254">
        <v>100</v>
      </c>
      <c r="O9" s="471"/>
      <c r="P9" s="263" t="s">
        <v>183</v>
      </c>
      <c r="Q9" s="264">
        <f t="shared" si="6"/>
        <v>8.4</v>
      </c>
      <c r="R9" s="264">
        <f t="shared" si="0"/>
        <v>73.2</v>
      </c>
      <c r="S9" s="264">
        <f t="shared" si="1"/>
        <v>18.3</v>
      </c>
      <c r="T9" s="265">
        <f t="shared" si="2"/>
        <v>100</v>
      </c>
      <c r="U9" s="244">
        <f t="shared" si="7"/>
        <v>7.3</v>
      </c>
      <c r="V9" s="244">
        <f t="shared" si="3"/>
        <v>77.5</v>
      </c>
      <c r="W9" s="244">
        <f t="shared" si="4"/>
        <v>15.3</v>
      </c>
      <c r="X9" s="240">
        <f t="shared" si="5"/>
        <v>100</v>
      </c>
      <c r="Y9" s="403">
        <f t="shared" si="8"/>
        <v>-1.1000000000000005</v>
      </c>
      <c r="Z9" s="403">
        <f t="shared" si="9"/>
        <v>4.2999999999999972</v>
      </c>
      <c r="AA9" s="403">
        <f t="shared" si="10"/>
        <v>-3</v>
      </c>
    </row>
    <row r="10" spans="1:27" ht="13.5" x14ac:dyDescent="0.2">
      <c r="A10" s="476"/>
      <c r="B10" s="153" t="s">
        <v>184</v>
      </c>
      <c r="C10" s="244">
        <v>8</v>
      </c>
      <c r="D10" s="244">
        <v>72.400000000000006</v>
      </c>
      <c r="E10" s="244">
        <v>19.600000000000001</v>
      </c>
      <c r="F10" s="240">
        <v>100</v>
      </c>
      <c r="H10" s="479"/>
      <c r="I10" s="252" t="s">
        <v>184</v>
      </c>
      <c r="J10" s="253">
        <v>8.6</v>
      </c>
      <c r="K10" s="253">
        <v>69.3</v>
      </c>
      <c r="L10" s="253">
        <v>22</v>
      </c>
      <c r="M10" s="254">
        <v>100</v>
      </c>
      <c r="O10" s="471"/>
      <c r="P10" s="263" t="s">
        <v>184</v>
      </c>
      <c r="Q10" s="264">
        <f t="shared" si="6"/>
        <v>8.6</v>
      </c>
      <c r="R10" s="264">
        <f t="shared" si="0"/>
        <v>69.3</v>
      </c>
      <c r="S10" s="264">
        <f t="shared" si="1"/>
        <v>22</v>
      </c>
      <c r="T10" s="265">
        <f t="shared" si="2"/>
        <v>100</v>
      </c>
      <c r="U10" s="244">
        <f t="shared" si="7"/>
        <v>8</v>
      </c>
      <c r="V10" s="244">
        <f t="shared" si="3"/>
        <v>72.400000000000006</v>
      </c>
      <c r="W10" s="244">
        <f t="shared" si="4"/>
        <v>19.600000000000001</v>
      </c>
      <c r="X10" s="240">
        <f t="shared" si="5"/>
        <v>100</v>
      </c>
      <c r="Y10" s="403">
        <f t="shared" si="8"/>
        <v>-0.59999999999999964</v>
      </c>
      <c r="Z10" s="403">
        <f t="shared" si="9"/>
        <v>3.1000000000000085</v>
      </c>
      <c r="AA10" s="403">
        <f t="shared" si="10"/>
        <v>-2.3999999999999986</v>
      </c>
    </row>
    <row r="11" spans="1:27" ht="13.5" x14ac:dyDescent="0.2">
      <c r="A11" s="476"/>
      <c r="B11" s="153" t="s">
        <v>185</v>
      </c>
      <c r="C11" s="244">
        <v>9.1</v>
      </c>
      <c r="D11" s="244">
        <v>64.400000000000006</v>
      </c>
      <c r="E11" s="244">
        <v>26.5</v>
      </c>
      <c r="F11" s="240">
        <v>100</v>
      </c>
      <c r="H11" s="479"/>
      <c r="I11" s="252" t="s">
        <v>185</v>
      </c>
      <c r="J11" s="253">
        <v>12.1</v>
      </c>
      <c r="K11" s="253">
        <v>57.7</v>
      </c>
      <c r="L11" s="253">
        <v>30.2</v>
      </c>
      <c r="M11" s="254">
        <v>100</v>
      </c>
      <c r="O11" s="471"/>
      <c r="P11" s="263" t="s">
        <v>185</v>
      </c>
      <c r="Q11" s="264">
        <f t="shared" si="6"/>
        <v>12.1</v>
      </c>
      <c r="R11" s="264">
        <f t="shared" si="0"/>
        <v>57.7</v>
      </c>
      <c r="S11" s="264">
        <f t="shared" si="1"/>
        <v>30.2</v>
      </c>
      <c r="T11" s="265">
        <f t="shared" si="2"/>
        <v>100</v>
      </c>
      <c r="U11" s="244">
        <f t="shared" si="7"/>
        <v>9.1</v>
      </c>
      <c r="V11" s="244">
        <f t="shared" si="3"/>
        <v>64.400000000000006</v>
      </c>
      <c r="W11" s="244">
        <f t="shared" si="4"/>
        <v>26.5</v>
      </c>
      <c r="X11" s="240">
        <f t="shared" si="5"/>
        <v>100</v>
      </c>
      <c r="Y11" s="403">
        <f t="shared" si="8"/>
        <v>-3</v>
      </c>
      <c r="Z11" s="403">
        <f t="shared" si="9"/>
        <v>6.7000000000000028</v>
      </c>
      <c r="AA11" s="403">
        <f t="shared" si="10"/>
        <v>-3.6999999999999993</v>
      </c>
    </row>
    <row r="12" spans="1:27" ht="13.5" x14ac:dyDescent="0.2">
      <c r="A12" s="476"/>
      <c r="B12" s="153" t="s">
        <v>186</v>
      </c>
      <c r="C12" s="244">
        <v>6.4</v>
      </c>
      <c r="D12" s="244">
        <v>61</v>
      </c>
      <c r="E12" s="244">
        <v>32.6</v>
      </c>
      <c r="F12" s="240">
        <v>100</v>
      </c>
      <c r="H12" s="479"/>
      <c r="I12" s="252" t="s">
        <v>186</v>
      </c>
      <c r="J12" s="253">
        <v>7.5</v>
      </c>
      <c r="K12" s="253">
        <v>58.4</v>
      </c>
      <c r="L12" s="253">
        <v>34.200000000000003</v>
      </c>
      <c r="M12" s="254">
        <v>100</v>
      </c>
      <c r="O12" s="471"/>
      <c r="P12" s="263" t="s">
        <v>186</v>
      </c>
      <c r="Q12" s="264">
        <f t="shared" si="6"/>
        <v>7.5</v>
      </c>
      <c r="R12" s="264">
        <f t="shared" si="0"/>
        <v>58.4</v>
      </c>
      <c r="S12" s="264">
        <f t="shared" si="1"/>
        <v>34.200000000000003</v>
      </c>
      <c r="T12" s="265">
        <f t="shared" si="2"/>
        <v>100</v>
      </c>
      <c r="U12" s="244">
        <f t="shared" si="7"/>
        <v>6.4</v>
      </c>
      <c r="V12" s="244">
        <f t="shared" si="3"/>
        <v>61</v>
      </c>
      <c r="W12" s="244">
        <f t="shared" si="4"/>
        <v>32.6</v>
      </c>
      <c r="X12" s="240">
        <f t="shared" si="5"/>
        <v>100</v>
      </c>
      <c r="Y12" s="403">
        <f t="shared" si="8"/>
        <v>-1.0999999999999996</v>
      </c>
      <c r="Z12" s="403">
        <f t="shared" si="9"/>
        <v>2.6000000000000014</v>
      </c>
      <c r="AA12" s="403">
        <f t="shared" si="10"/>
        <v>-1.6000000000000014</v>
      </c>
    </row>
    <row r="13" spans="1:27" ht="13.5" x14ac:dyDescent="0.2">
      <c r="A13" s="476"/>
      <c r="B13" s="153" t="s">
        <v>187</v>
      </c>
      <c r="C13" s="244">
        <v>9.1999999999999993</v>
      </c>
      <c r="D13" s="244">
        <v>68.2</v>
      </c>
      <c r="E13" s="244">
        <v>22.6</v>
      </c>
      <c r="F13" s="240">
        <v>100</v>
      </c>
      <c r="H13" s="479"/>
      <c r="I13" s="252" t="s">
        <v>187</v>
      </c>
      <c r="J13" s="253">
        <v>10.3</v>
      </c>
      <c r="K13" s="253">
        <v>60.6</v>
      </c>
      <c r="L13" s="253">
        <v>29.1</v>
      </c>
      <c r="M13" s="254">
        <v>100</v>
      </c>
      <c r="O13" s="471"/>
      <c r="P13" s="263" t="s">
        <v>187</v>
      </c>
      <c r="Q13" s="264">
        <f t="shared" si="6"/>
        <v>10.3</v>
      </c>
      <c r="R13" s="264">
        <f t="shared" si="0"/>
        <v>60.6</v>
      </c>
      <c r="S13" s="264">
        <f t="shared" si="1"/>
        <v>29.1</v>
      </c>
      <c r="T13" s="265">
        <f t="shared" si="2"/>
        <v>100</v>
      </c>
      <c r="U13" s="244">
        <f t="shared" si="7"/>
        <v>9.1999999999999993</v>
      </c>
      <c r="V13" s="244">
        <f t="shared" si="3"/>
        <v>68.2</v>
      </c>
      <c r="W13" s="244">
        <f t="shared" si="4"/>
        <v>22.6</v>
      </c>
      <c r="X13" s="240">
        <f t="shared" si="5"/>
        <v>100</v>
      </c>
      <c r="Y13" s="403">
        <f t="shared" si="8"/>
        <v>-1.1000000000000014</v>
      </c>
      <c r="Z13" s="403">
        <f t="shared" si="9"/>
        <v>7.6000000000000014</v>
      </c>
      <c r="AA13" s="403">
        <f t="shared" si="10"/>
        <v>-6.5</v>
      </c>
    </row>
    <row r="14" spans="1:27" ht="13.5" x14ac:dyDescent="0.2">
      <c r="A14" s="477"/>
      <c r="B14" s="241" t="s">
        <v>7</v>
      </c>
      <c r="C14" s="245">
        <v>7.8</v>
      </c>
      <c r="D14" s="245">
        <v>75.2</v>
      </c>
      <c r="E14" s="245">
        <v>17.100000000000001</v>
      </c>
      <c r="F14" s="242">
        <v>100</v>
      </c>
      <c r="H14" s="480"/>
      <c r="I14" s="255" t="s">
        <v>7</v>
      </c>
      <c r="J14" s="256">
        <v>9</v>
      </c>
      <c r="K14" s="256">
        <v>72.099999999999994</v>
      </c>
      <c r="L14" s="256">
        <v>19</v>
      </c>
      <c r="M14" s="257">
        <v>100</v>
      </c>
      <c r="O14" s="472"/>
      <c r="P14" s="52" t="s">
        <v>7</v>
      </c>
      <c r="Q14" s="266">
        <f t="shared" si="6"/>
        <v>9</v>
      </c>
      <c r="R14" s="266">
        <f t="shared" si="0"/>
        <v>72.099999999999994</v>
      </c>
      <c r="S14" s="266">
        <f t="shared" si="1"/>
        <v>19</v>
      </c>
      <c r="T14" s="267">
        <f t="shared" si="2"/>
        <v>100</v>
      </c>
      <c r="U14" s="245">
        <f t="shared" si="7"/>
        <v>7.8</v>
      </c>
      <c r="V14" s="245">
        <f t="shared" si="3"/>
        <v>75.2</v>
      </c>
      <c r="W14" s="245">
        <f t="shared" si="4"/>
        <v>17.100000000000001</v>
      </c>
      <c r="X14" s="242">
        <f t="shared" si="5"/>
        <v>100</v>
      </c>
      <c r="Y14" s="403">
        <f t="shared" si="8"/>
        <v>-1.2000000000000002</v>
      </c>
      <c r="Z14" s="403">
        <f t="shared" si="9"/>
        <v>3.1000000000000085</v>
      </c>
      <c r="AA14" s="403">
        <f t="shared" si="10"/>
        <v>-1.8999999999999986</v>
      </c>
    </row>
    <row r="15" spans="1:27" ht="13.5" customHeight="1" x14ac:dyDescent="0.2">
      <c r="A15" s="475" t="s">
        <v>3</v>
      </c>
      <c r="B15" s="152" t="s">
        <v>179</v>
      </c>
      <c r="C15" s="243">
        <v>10.3</v>
      </c>
      <c r="D15" s="243">
        <v>49.4</v>
      </c>
      <c r="E15" s="243">
        <v>40.200000000000003</v>
      </c>
      <c r="F15" s="239">
        <v>100</v>
      </c>
      <c r="H15" s="478" t="s">
        <v>3</v>
      </c>
      <c r="I15" s="249" t="s">
        <v>179</v>
      </c>
      <c r="J15" s="250">
        <v>17.8</v>
      </c>
      <c r="K15" s="250">
        <v>58.6</v>
      </c>
      <c r="L15" s="250">
        <v>23.6</v>
      </c>
      <c r="M15" s="251">
        <v>100</v>
      </c>
      <c r="O15" s="470" t="s">
        <v>3</v>
      </c>
      <c r="P15" s="260" t="s">
        <v>179</v>
      </c>
      <c r="Q15" s="261">
        <f t="shared" si="6"/>
        <v>17.8</v>
      </c>
      <c r="R15" s="261">
        <f t="shared" si="0"/>
        <v>58.6</v>
      </c>
      <c r="S15" s="261">
        <f t="shared" si="1"/>
        <v>23.6</v>
      </c>
      <c r="T15" s="262">
        <f t="shared" si="2"/>
        <v>100</v>
      </c>
      <c r="U15" s="243">
        <f t="shared" si="7"/>
        <v>10.3</v>
      </c>
      <c r="V15" s="243">
        <f t="shared" si="3"/>
        <v>49.4</v>
      </c>
      <c r="W15" s="243">
        <f t="shared" si="4"/>
        <v>40.200000000000003</v>
      </c>
      <c r="X15" s="239">
        <f t="shared" si="5"/>
        <v>100</v>
      </c>
      <c r="Y15" s="403">
        <f t="shared" si="8"/>
        <v>-7.5</v>
      </c>
      <c r="Z15" s="403">
        <f t="shared" si="9"/>
        <v>-9.2000000000000028</v>
      </c>
      <c r="AA15" s="403">
        <f t="shared" si="10"/>
        <v>16.600000000000001</v>
      </c>
    </row>
    <row r="16" spans="1:27" ht="13.5" x14ac:dyDescent="0.2">
      <c r="A16" s="476"/>
      <c r="B16" s="153" t="s">
        <v>180</v>
      </c>
      <c r="C16" s="244">
        <v>6.8</v>
      </c>
      <c r="D16" s="244">
        <v>46.8</v>
      </c>
      <c r="E16" s="244">
        <v>46.5</v>
      </c>
      <c r="F16" s="240">
        <v>100</v>
      </c>
      <c r="H16" s="479"/>
      <c r="I16" s="252" t="s">
        <v>180</v>
      </c>
      <c r="J16" s="253">
        <v>8.4</v>
      </c>
      <c r="K16" s="253">
        <v>46.3</v>
      </c>
      <c r="L16" s="253">
        <v>45.3</v>
      </c>
      <c r="M16" s="254">
        <v>100</v>
      </c>
      <c r="O16" s="471"/>
      <c r="P16" s="263" t="s">
        <v>180</v>
      </c>
      <c r="Q16" s="264">
        <f t="shared" si="6"/>
        <v>8.4</v>
      </c>
      <c r="R16" s="264">
        <f t="shared" si="0"/>
        <v>46.3</v>
      </c>
      <c r="S16" s="264">
        <f t="shared" si="1"/>
        <v>45.3</v>
      </c>
      <c r="T16" s="265">
        <f t="shared" si="2"/>
        <v>100</v>
      </c>
      <c r="U16" s="244">
        <f t="shared" si="7"/>
        <v>6.8</v>
      </c>
      <c r="V16" s="244">
        <f t="shared" si="3"/>
        <v>46.8</v>
      </c>
      <c r="W16" s="244">
        <f t="shared" si="4"/>
        <v>46.5</v>
      </c>
      <c r="X16" s="240">
        <f t="shared" si="5"/>
        <v>100</v>
      </c>
      <c r="Y16" s="403">
        <f t="shared" si="8"/>
        <v>-1.6000000000000005</v>
      </c>
      <c r="Z16" s="403">
        <f t="shared" si="9"/>
        <v>0.5</v>
      </c>
      <c r="AA16" s="403">
        <f t="shared" si="10"/>
        <v>1.2000000000000028</v>
      </c>
    </row>
    <row r="17" spans="1:27" ht="13.5" x14ac:dyDescent="0.2">
      <c r="A17" s="476"/>
      <c r="B17" s="153" t="s">
        <v>181</v>
      </c>
      <c r="C17" s="244">
        <v>5</v>
      </c>
      <c r="D17" s="244">
        <v>46.3</v>
      </c>
      <c r="E17" s="244">
        <v>48.7</v>
      </c>
      <c r="F17" s="240">
        <v>100</v>
      </c>
      <c r="H17" s="479"/>
      <c r="I17" s="252" t="s">
        <v>181</v>
      </c>
      <c r="J17" s="253">
        <v>6.2</v>
      </c>
      <c r="K17" s="253">
        <v>45.5</v>
      </c>
      <c r="L17" s="253">
        <v>48.3</v>
      </c>
      <c r="M17" s="254">
        <v>100</v>
      </c>
      <c r="O17" s="471"/>
      <c r="P17" s="263" t="s">
        <v>181</v>
      </c>
      <c r="Q17" s="264">
        <f t="shared" si="6"/>
        <v>6.2</v>
      </c>
      <c r="R17" s="264">
        <f t="shared" si="0"/>
        <v>45.5</v>
      </c>
      <c r="S17" s="264">
        <f t="shared" si="1"/>
        <v>48.3</v>
      </c>
      <c r="T17" s="265">
        <f t="shared" si="2"/>
        <v>100</v>
      </c>
      <c r="U17" s="244">
        <f t="shared" si="7"/>
        <v>5</v>
      </c>
      <c r="V17" s="244">
        <f t="shared" si="3"/>
        <v>46.3</v>
      </c>
      <c r="W17" s="244">
        <f t="shared" si="4"/>
        <v>48.7</v>
      </c>
      <c r="X17" s="240">
        <f t="shared" si="5"/>
        <v>100</v>
      </c>
      <c r="Y17" s="403">
        <f t="shared" si="8"/>
        <v>-1.2000000000000002</v>
      </c>
      <c r="Z17" s="403">
        <f t="shared" si="9"/>
        <v>0.79999999999999716</v>
      </c>
      <c r="AA17" s="403">
        <f t="shared" si="10"/>
        <v>0.40000000000000568</v>
      </c>
    </row>
    <row r="18" spans="1:27" ht="13.5" x14ac:dyDescent="0.2">
      <c r="A18" s="476"/>
      <c r="B18" s="153" t="s">
        <v>182</v>
      </c>
      <c r="C18" s="244">
        <v>4</v>
      </c>
      <c r="D18" s="244">
        <v>46.9</v>
      </c>
      <c r="E18" s="244">
        <v>49.1</v>
      </c>
      <c r="F18" s="240">
        <v>100</v>
      </c>
      <c r="H18" s="479"/>
      <c r="I18" s="252" t="s">
        <v>182</v>
      </c>
      <c r="J18" s="253">
        <v>5</v>
      </c>
      <c r="K18" s="253">
        <v>46</v>
      </c>
      <c r="L18" s="253">
        <v>49.1</v>
      </c>
      <c r="M18" s="254">
        <v>100</v>
      </c>
      <c r="O18" s="471"/>
      <c r="P18" s="263" t="s">
        <v>182</v>
      </c>
      <c r="Q18" s="264">
        <f t="shared" si="6"/>
        <v>5</v>
      </c>
      <c r="R18" s="264">
        <f t="shared" si="0"/>
        <v>46</v>
      </c>
      <c r="S18" s="264">
        <f t="shared" si="1"/>
        <v>49.1</v>
      </c>
      <c r="T18" s="265">
        <f t="shared" si="2"/>
        <v>100</v>
      </c>
      <c r="U18" s="244">
        <f t="shared" si="7"/>
        <v>4</v>
      </c>
      <c r="V18" s="244">
        <f t="shared" si="3"/>
        <v>46.9</v>
      </c>
      <c r="W18" s="244">
        <f t="shared" si="4"/>
        <v>49.1</v>
      </c>
      <c r="X18" s="240">
        <f t="shared" si="5"/>
        <v>100</v>
      </c>
      <c r="Y18" s="403">
        <f t="shared" si="8"/>
        <v>-1</v>
      </c>
      <c r="Z18" s="403">
        <f t="shared" si="9"/>
        <v>0.89999999999999858</v>
      </c>
      <c r="AA18" s="403">
        <f t="shared" si="10"/>
        <v>0</v>
      </c>
    </row>
    <row r="19" spans="1:27" ht="13.5" x14ac:dyDescent="0.2">
      <c r="A19" s="476"/>
      <c r="B19" s="153" t="s">
        <v>183</v>
      </c>
      <c r="C19" s="244">
        <v>4.5</v>
      </c>
      <c r="D19" s="244">
        <v>45.3</v>
      </c>
      <c r="E19" s="244">
        <v>50.2</v>
      </c>
      <c r="F19" s="240">
        <v>100</v>
      </c>
      <c r="H19" s="479"/>
      <c r="I19" s="252" t="s">
        <v>183</v>
      </c>
      <c r="J19" s="253">
        <v>5.0999999999999996</v>
      </c>
      <c r="K19" s="253">
        <v>40.9</v>
      </c>
      <c r="L19" s="253">
        <v>54</v>
      </c>
      <c r="M19" s="254">
        <v>100</v>
      </c>
      <c r="O19" s="471"/>
      <c r="P19" s="263" t="s">
        <v>183</v>
      </c>
      <c r="Q19" s="264">
        <f t="shared" si="6"/>
        <v>5.0999999999999996</v>
      </c>
      <c r="R19" s="264">
        <f t="shared" si="0"/>
        <v>40.9</v>
      </c>
      <c r="S19" s="264">
        <f t="shared" si="1"/>
        <v>54</v>
      </c>
      <c r="T19" s="265">
        <f t="shared" si="2"/>
        <v>100</v>
      </c>
      <c r="U19" s="244">
        <f t="shared" si="7"/>
        <v>4.5</v>
      </c>
      <c r="V19" s="244">
        <f t="shared" si="3"/>
        <v>45.3</v>
      </c>
      <c r="W19" s="244">
        <f t="shared" si="4"/>
        <v>50.2</v>
      </c>
      <c r="X19" s="240">
        <f t="shared" si="5"/>
        <v>100</v>
      </c>
      <c r="Y19" s="403">
        <f t="shared" si="8"/>
        <v>-0.59999999999999964</v>
      </c>
      <c r="Z19" s="403">
        <f t="shared" si="9"/>
        <v>4.3999999999999986</v>
      </c>
      <c r="AA19" s="403">
        <f t="shared" si="10"/>
        <v>-3.7999999999999972</v>
      </c>
    </row>
    <row r="20" spans="1:27" ht="13.5" x14ac:dyDescent="0.2">
      <c r="A20" s="476"/>
      <c r="B20" s="153" t="s">
        <v>184</v>
      </c>
      <c r="C20" s="244">
        <v>4</v>
      </c>
      <c r="D20" s="244">
        <v>45</v>
      </c>
      <c r="E20" s="244">
        <v>51.1</v>
      </c>
      <c r="F20" s="240">
        <v>100</v>
      </c>
      <c r="H20" s="479"/>
      <c r="I20" s="252" t="s">
        <v>184</v>
      </c>
      <c r="J20" s="253">
        <v>4.0999999999999996</v>
      </c>
      <c r="K20" s="253">
        <v>44.5</v>
      </c>
      <c r="L20" s="253">
        <v>51.4</v>
      </c>
      <c r="M20" s="254">
        <v>100</v>
      </c>
      <c r="O20" s="471"/>
      <c r="P20" s="263" t="s">
        <v>184</v>
      </c>
      <c r="Q20" s="264">
        <f t="shared" si="6"/>
        <v>4.0999999999999996</v>
      </c>
      <c r="R20" s="264">
        <f t="shared" si="0"/>
        <v>44.5</v>
      </c>
      <c r="S20" s="264">
        <f t="shared" si="1"/>
        <v>51.4</v>
      </c>
      <c r="T20" s="265">
        <f t="shared" si="2"/>
        <v>100</v>
      </c>
      <c r="U20" s="244">
        <f t="shared" si="7"/>
        <v>4</v>
      </c>
      <c r="V20" s="244">
        <f t="shared" si="3"/>
        <v>45</v>
      </c>
      <c r="W20" s="244">
        <f t="shared" si="4"/>
        <v>51.1</v>
      </c>
      <c r="X20" s="240">
        <f t="shared" si="5"/>
        <v>100</v>
      </c>
      <c r="Y20" s="403">
        <f t="shared" si="8"/>
        <v>-9.9999999999999645E-2</v>
      </c>
      <c r="Z20" s="403">
        <f t="shared" si="9"/>
        <v>0.5</v>
      </c>
      <c r="AA20" s="403">
        <f t="shared" si="10"/>
        <v>-0.29999999999999716</v>
      </c>
    </row>
    <row r="21" spans="1:27" ht="13.5" x14ac:dyDescent="0.2">
      <c r="A21" s="476"/>
      <c r="B21" s="153" t="s">
        <v>185</v>
      </c>
      <c r="C21" s="244">
        <v>7.8</v>
      </c>
      <c r="D21" s="244">
        <v>40.1</v>
      </c>
      <c r="E21" s="244">
        <v>52</v>
      </c>
      <c r="F21" s="240">
        <v>100</v>
      </c>
      <c r="H21" s="479"/>
      <c r="I21" s="252" t="s">
        <v>185</v>
      </c>
      <c r="J21" s="253">
        <v>12.8</v>
      </c>
      <c r="K21" s="253">
        <v>36.299999999999997</v>
      </c>
      <c r="L21" s="253">
        <v>50.9</v>
      </c>
      <c r="M21" s="254">
        <v>100</v>
      </c>
      <c r="O21" s="471"/>
      <c r="P21" s="263" t="s">
        <v>185</v>
      </c>
      <c r="Q21" s="264">
        <f t="shared" si="6"/>
        <v>12.8</v>
      </c>
      <c r="R21" s="264">
        <f t="shared" si="0"/>
        <v>36.299999999999997</v>
      </c>
      <c r="S21" s="264">
        <f t="shared" si="1"/>
        <v>50.9</v>
      </c>
      <c r="T21" s="265">
        <f t="shared" si="2"/>
        <v>100</v>
      </c>
      <c r="U21" s="244">
        <f t="shared" si="7"/>
        <v>7.8</v>
      </c>
      <c r="V21" s="244">
        <f t="shared" si="3"/>
        <v>40.1</v>
      </c>
      <c r="W21" s="244">
        <f t="shared" si="4"/>
        <v>52</v>
      </c>
      <c r="X21" s="240">
        <f t="shared" si="5"/>
        <v>100</v>
      </c>
      <c r="Y21" s="403">
        <f t="shared" si="8"/>
        <v>-5.0000000000000009</v>
      </c>
      <c r="Z21" s="403">
        <f t="shared" si="9"/>
        <v>3.8000000000000043</v>
      </c>
      <c r="AA21" s="403">
        <f t="shared" si="10"/>
        <v>1.1000000000000014</v>
      </c>
    </row>
    <row r="22" spans="1:27" ht="13.5" x14ac:dyDescent="0.2">
      <c r="A22" s="476"/>
      <c r="B22" s="153" t="s">
        <v>186</v>
      </c>
      <c r="C22" s="244">
        <v>4</v>
      </c>
      <c r="D22" s="244">
        <v>36.9</v>
      </c>
      <c r="E22" s="244">
        <v>59.1</v>
      </c>
      <c r="F22" s="240">
        <v>100</v>
      </c>
      <c r="H22" s="479"/>
      <c r="I22" s="252" t="s">
        <v>186</v>
      </c>
      <c r="J22" s="253">
        <v>5.3</v>
      </c>
      <c r="K22" s="253">
        <v>36.4</v>
      </c>
      <c r="L22" s="253">
        <v>58.3</v>
      </c>
      <c r="M22" s="254">
        <v>100</v>
      </c>
      <c r="O22" s="471"/>
      <c r="P22" s="263" t="s">
        <v>186</v>
      </c>
      <c r="Q22" s="264">
        <f t="shared" si="6"/>
        <v>5.3</v>
      </c>
      <c r="R22" s="264">
        <f t="shared" si="0"/>
        <v>36.4</v>
      </c>
      <c r="S22" s="264">
        <f t="shared" si="1"/>
        <v>58.3</v>
      </c>
      <c r="T22" s="265">
        <f t="shared" si="2"/>
        <v>100</v>
      </c>
      <c r="U22" s="244">
        <f t="shared" si="7"/>
        <v>4</v>
      </c>
      <c r="V22" s="244">
        <f t="shared" si="3"/>
        <v>36.9</v>
      </c>
      <c r="W22" s="244">
        <f t="shared" si="4"/>
        <v>59.1</v>
      </c>
      <c r="X22" s="240">
        <f t="shared" si="5"/>
        <v>100</v>
      </c>
      <c r="Y22" s="403">
        <f t="shared" si="8"/>
        <v>-1.2999999999999998</v>
      </c>
      <c r="Z22" s="403">
        <f t="shared" si="9"/>
        <v>0.5</v>
      </c>
      <c r="AA22" s="403">
        <f t="shared" si="10"/>
        <v>0.80000000000000426</v>
      </c>
    </row>
    <row r="23" spans="1:27" ht="13.5" x14ac:dyDescent="0.2">
      <c r="A23" s="476"/>
      <c r="B23" s="153" t="s">
        <v>187</v>
      </c>
      <c r="C23" s="244">
        <v>8.1</v>
      </c>
      <c r="D23" s="244">
        <v>33.1</v>
      </c>
      <c r="E23" s="244">
        <v>58.8</v>
      </c>
      <c r="F23" s="240">
        <v>100</v>
      </c>
      <c r="H23" s="479"/>
      <c r="I23" s="252" t="s">
        <v>187</v>
      </c>
      <c r="J23" s="253">
        <v>13.6</v>
      </c>
      <c r="K23" s="253">
        <v>29.5</v>
      </c>
      <c r="L23" s="253">
        <v>56.8</v>
      </c>
      <c r="M23" s="254">
        <v>100</v>
      </c>
      <c r="O23" s="471"/>
      <c r="P23" s="263" t="s">
        <v>187</v>
      </c>
      <c r="Q23" s="264">
        <f t="shared" si="6"/>
        <v>13.6</v>
      </c>
      <c r="R23" s="264">
        <f t="shared" si="0"/>
        <v>29.5</v>
      </c>
      <c r="S23" s="264">
        <f t="shared" si="1"/>
        <v>56.8</v>
      </c>
      <c r="T23" s="265">
        <f t="shared" si="2"/>
        <v>100</v>
      </c>
      <c r="U23" s="244">
        <f t="shared" si="7"/>
        <v>8.1</v>
      </c>
      <c r="V23" s="244">
        <f t="shared" si="3"/>
        <v>33.1</v>
      </c>
      <c r="W23" s="244">
        <f t="shared" si="4"/>
        <v>58.8</v>
      </c>
      <c r="X23" s="240">
        <f t="shared" si="5"/>
        <v>100</v>
      </c>
      <c r="Y23" s="403">
        <f t="shared" si="8"/>
        <v>-5.5</v>
      </c>
      <c r="Z23" s="403">
        <f t="shared" si="9"/>
        <v>3.6000000000000014</v>
      </c>
      <c r="AA23" s="403">
        <f t="shared" si="10"/>
        <v>2</v>
      </c>
    </row>
    <row r="24" spans="1:27" ht="13.5" x14ac:dyDescent="0.2">
      <c r="A24" s="477"/>
      <c r="B24" s="241" t="s">
        <v>7</v>
      </c>
      <c r="C24" s="245">
        <v>5.0999999999999996</v>
      </c>
      <c r="D24" s="245">
        <v>45.3</v>
      </c>
      <c r="E24" s="245">
        <v>49.6</v>
      </c>
      <c r="F24" s="242">
        <v>100</v>
      </c>
      <c r="H24" s="480"/>
      <c r="I24" s="255" t="s">
        <v>7</v>
      </c>
      <c r="J24" s="256">
        <v>6.4</v>
      </c>
      <c r="K24" s="256">
        <v>44.6</v>
      </c>
      <c r="L24" s="256">
        <v>49</v>
      </c>
      <c r="M24" s="257">
        <v>100</v>
      </c>
      <c r="O24" s="472"/>
      <c r="P24" s="52" t="s">
        <v>7</v>
      </c>
      <c r="Q24" s="266">
        <f t="shared" si="6"/>
        <v>6.4</v>
      </c>
      <c r="R24" s="266">
        <f t="shared" si="0"/>
        <v>44.6</v>
      </c>
      <c r="S24" s="266">
        <f t="shared" si="1"/>
        <v>49</v>
      </c>
      <c r="T24" s="267">
        <f t="shared" si="2"/>
        <v>100</v>
      </c>
      <c r="U24" s="245">
        <f t="shared" si="7"/>
        <v>5.0999999999999996</v>
      </c>
      <c r="V24" s="245">
        <f t="shared" si="3"/>
        <v>45.3</v>
      </c>
      <c r="W24" s="245">
        <f t="shared" si="4"/>
        <v>49.6</v>
      </c>
      <c r="X24" s="242">
        <f t="shared" si="5"/>
        <v>100</v>
      </c>
      <c r="Y24" s="403">
        <f t="shared" si="8"/>
        <v>-1.3000000000000007</v>
      </c>
      <c r="Z24" s="403">
        <f t="shared" si="9"/>
        <v>0.69999999999999574</v>
      </c>
      <c r="AA24" s="403">
        <f t="shared" si="10"/>
        <v>0.60000000000000142</v>
      </c>
    </row>
    <row r="25" spans="1:27" ht="13.5" customHeight="1" x14ac:dyDescent="0.2">
      <c r="A25" s="475" t="s">
        <v>68</v>
      </c>
      <c r="B25" s="152" t="s">
        <v>179</v>
      </c>
      <c r="C25" s="243">
        <v>15.6</v>
      </c>
      <c r="D25" s="243">
        <v>71.7</v>
      </c>
      <c r="E25" s="243">
        <v>12.7</v>
      </c>
      <c r="F25" s="239">
        <v>100</v>
      </c>
      <c r="H25" s="478" t="s">
        <v>68</v>
      </c>
      <c r="I25" s="249" t="s">
        <v>179</v>
      </c>
      <c r="J25" s="250">
        <v>20</v>
      </c>
      <c r="K25" s="250">
        <v>70.5</v>
      </c>
      <c r="L25" s="250">
        <v>9.5</v>
      </c>
      <c r="M25" s="251">
        <v>100</v>
      </c>
      <c r="O25" s="470" t="s">
        <v>68</v>
      </c>
      <c r="P25" s="260" t="s">
        <v>179</v>
      </c>
      <c r="Q25" s="261">
        <f t="shared" si="6"/>
        <v>20</v>
      </c>
      <c r="R25" s="261">
        <f t="shared" si="0"/>
        <v>70.5</v>
      </c>
      <c r="S25" s="261">
        <f t="shared" si="1"/>
        <v>9.5</v>
      </c>
      <c r="T25" s="262">
        <f t="shared" si="2"/>
        <v>100</v>
      </c>
      <c r="U25" s="243">
        <f t="shared" si="7"/>
        <v>15.6</v>
      </c>
      <c r="V25" s="243">
        <f t="shared" si="3"/>
        <v>71.7</v>
      </c>
      <c r="W25" s="243">
        <f t="shared" si="4"/>
        <v>12.7</v>
      </c>
      <c r="X25" s="239">
        <f t="shared" si="5"/>
        <v>100</v>
      </c>
      <c r="Y25" s="403">
        <f t="shared" si="8"/>
        <v>-4.4000000000000004</v>
      </c>
      <c r="Z25" s="403">
        <f t="shared" si="9"/>
        <v>1.2000000000000028</v>
      </c>
      <c r="AA25" s="403">
        <f t="shared" si="10"/>
        <v>3.1999999999999993</v>
      </c>
    </row>
    <row r="26" spans="1:27" ht="13.5" x14ac:dyDescent="0.2">
      <c r="A26" s="476"/>
      <c r="B26" s="153" t="s">
        <v>180</v>
      </c>
      <c r="C26" s="244">
        <v>8.6999999999999993</v>
      </c>
      <c r="D26" s="244">
        <v>66.8</v>
      </c>
      <c r="E26" s="244">
        <v>24.5</v>
      </c>
      <c r="F26" s="240">
        <v>100</v>
      </c>
      <c r="H26" s="479"/>
      <c r="I26" s="252" t="s">
        <v>180</v>
      </c>
      <c r="J26" s="253">
        <v>10.7</v>
      </c>
      <c r="K26" s="253">
        <v>63.3</v>
      </c>
      <c r="L26" s="253">
        <v>26</v>
      </c>
      <c r="M26" s="254">
        <v>100</v>
      </c>
      <c r="O26" s="471"/>
      <c r="P26" s="263" t="s">
        <v>180</v>
      </c>
      <c r="Q26" s="264">
        <f t="shared" si="6"/>
        <v>10.7</v>
      </c>
      <c r="R26" s="264">
        <f t="shared" si="0"/>
        <v>63.3</v>
      </c>
      <c r="S26" s="264">
        <f t="shared" si="1"/>
        <v>26</v>
      </c>
      <c r="T26" s="265">
        <f t="shared" si="2"/>
        <v>100</v>
      </c>
      <c r="U26" s="244">
        <f t="shared" si="7"/>
        <v>8.6999999999999993</v>
      </c>
      <c r="V26" s="244">
        <f t="shared" si="3"/>
        <v>66.8</v>
      </c>
      <c r="W26" s="244">
        <f t="shared" si="4"/>
        <v>24.5</v>
      </c>
      <c r="X26" s="240">
        <f t="shared" si="5"/>
        <v>100</v>
      </c>
      <c r="Y26" s="403">
        <f t="shared" si="8"/>
        <v>-2</v>
      </c>
      <c r="Z26" s="403">
        <f t="shared" si="9"/>
        <v>3.5</v>
      </c>
      <c r="AA26" s="403">
        <f t="shared" si="10"/>
        <v>-1.5</v>
      </c>
    </row>
    <row r="27" spans="1:27" ht="13.5" x14ac:dyDescent="0.2">
      <c r="A27" s="476"/>
      <c r="B27" s="153" t="s">
        <v>181</v>
      </c>
      <c r="C27" s="244">
        <v>5.6</v>
      </c>
      <c r="D27" s="244">
        <v>73.400000000000006</v>
      </c>
      <c r="E27" s="244">
        <v>21</v>
      </c>
      <c r="F27" s="240">
        <v>100</v>
      </c>
      <c r="H27" s="479"/>
      <c r="I27" s="252" t="s">
        <v>181</v>
      </c>
      <c r="J27" s="253">
        <v>6.7</v>
      </c>
      <c r="K27" s="253">
        <v>70.2</v>
      </c>
      <c r="L27" s="253">
        <v>23</v>
      </c>
      <c r="M27" s="254">
        <v>100</v>
      </c>
      <c r="O27" s="471"/>
      <c r="P27" s="263" t="s">
        <v>181</v>
      </c>
      <c r="Q27" s="264">
        <f t="shared" si="6"/>
        <v>6.7</v>
      </c>
      <c r="R27" s="264">
        <f t="shared" si="0"/>
        <v>70.2</v>
      </c>
      <c r="S27" s="264">
        <f t="shared" si="1"/>
        <v>23</v>
      </c>
      <c r="T27" s="265">
        <f t="shared" si="2"/>
        <v>100</v>
      </c>
      <c r="U27" s="244">
        <f t="shared" si="7"/>
        <v>5.6</v>
      </c>
      <c r="V27" s="244">
        <f t="shared" si="3"/>
        <v>73.400000000000006</v>
      </c>
      <c r="W27" s="244">
        <f t="shared" si="4"/>
        <v>21</v>
      </c>
      <c r="X27" s="240">
        <f t="shared" si="5"/>
        <v>100</v>
      </c>
      <c r="Y27" s="403">
        <f t="shared" si="8"/>
        <v>-1.1000000000000005</v>
      </c>
      <c r="Z27" s="403">
        <f t="shared" si="9"/>
        <v>3.2000000000000028</v>
      </c>
      <c r="AA27" s="403">
        <f t="shared" si="10"/>
        <v>-2</v>
      </c>
    </row>
    <row r="28" spans="1:27" ht="13.5" x14ac:dyDescent="0.2">
      <c r="A28" s="476"/>
      <c r="B28" s="153" t="s">
        <v>182</v>
      </c>
      <c r="C28" s="244">
        <v>6.2</v>
      </c>
      <c r="D28" s="244">
        <v>72.7</v>
      </c>
      <c r="E28" s="244">
        <v>21.1</v>
      </c>
      <c r="F28" s="240">
        <v>100</v>
      </c>
      <c r="H28" s="479"/>
      <c r="I28" s="252" t="s">
        <v>182</v>
      </c>
      <c r="J28" s="253">
        <v>7.3</v>
      </c>
      <c r="K28" s="253">
        <v>71.8</v>
      </c>
      <c r="L28" s="253">
        <v>20.9</v>
      </c>
      <c r="M28" s="254">
        <v>100</v>
      </c>
      <c r="O28" s="471"/>
      <c r="P28" s="263" t="s">
        <v>182</v>
      </c>
      <c r="Q28" s="264">
        <f t="shared" si="6"/>
        <v>7.3</v>
      </c>
      <c r="R28" s="264">
        <f t="shared" si="0"/>
        <v>71.8</v>
      </c>
      <c r="S28" s="264">
        <f t="shared" si="1"/>
        <v>20.9</v>
      </c>
      <c r="T28" s="265">
        <f t="shared" si="2"/>
        <v>100</v>
      </c>
      <c r="U28" s="244">
        <f t="shared" si="7"/>
        <v>6.2</v>
      </c>
      <c r="V28" s="244">
        <f t="shared" si="3"/>
        <v>72.7</v>
      </c>
      <c r="W28" s="244">
        <f t="shared" si="4"/>
        <v>21.1</v>
      </c>
      <c r="X28" s="240">
        <f t="shared" si="5"/>
        <v>100</v>
      </c>
      <c r="Y28" s="403">
        <f t="shared" si="8"/>
        <v>-1.0999999999999996</v>
      </c>
      <c r="Z28" s="403">
        <f t="shared" si="9"/>
        <v>0.90000000000000568</v>
      </c>
      <c r="AA28" s="403">
        <f t="shared" si="10"/>
        <v>0.20000000000000284</v>
      </c>
    </row>
    <row r="29" spans="1:27" ht="13.5" x14ac:dyDescent="0.2">
      <c r="A29" s="476"/>
      <c r="B29" s="153" t="s">
        <v>183</v>
      </c>
      <c r="C29" s="244">
        <v>6.6</v>
      </c>
      <c r="D29" s="244">
        <v>70.099999999999994</v>
      </c>
      <c r="E29" s="244">
        <v>23.2</v>
      </c>
      <c r="F29" s="240">
        <v>100</v>
      </c>
      <c r="H29" s="479"/>
      <c r="I29" s="252" t="s">
        <v>183</v>
      </c>
      <c r="J29" s="253">
        <v>7.8</v>
      </c>
      <c r="K29" s="253">
        <v>66.599999999999994</v>
      </c>
      <c r="L29" s="253">
        <v>25.6</v>
      </c>
      <c r="M29" s="254">
        <v>100</v>
      </c>
      <c r="O29" s="471"/>
      <c r="P29" s="263" t="s">
        <v>183</v>
      </c>
      <c r="Q29" s="264">
        <f t="shared" si="6"/>
        <v>7.8</v>
      </c>
      <c r="R29" s="264">
        <f t="shared" si="0"/>
        <v>66.599999999999994</v>
      </c>
      <c r="S29" s="264">
        <f t="shared" si="1"/>
        <v>25.6</v>
      </c>
      <c r="T29" s="265">
        <f t="shared" si="2"/>
        <v>100</v>
      </c>
      <c r="U29" s="244">
        <f t="shared" si="7"/>
        <v>6.6</v>
      </c>
      <c r="V29" s="244">
        <f t="shared" si="3"/>
        <v>70.099999999999994</v>
      </c>
      <c r="W29" s="244">
        <f t="shared" si="4"/>
        <v>23.2</v>
      </c>
      <c r="X29" s="240">
        <f t="shared" si="5"/>
        <v>100</v>
      </c>
      <c r="Y29" s="403">
        <f t="shared" si="8"/>
        <v>-1.2000000000000002</v>
      </c>
      <c r="Z29" s="403">
        <f t="shared" si="9"/>
        <v>3.5</v>
      </c>
      <c r="AA29" s="403">
        <f t="shared" si="10"/>
        <v>-2.4000000000000021</v>
      </c>
    </row>
    <row r="30" spans="1:27" ht="13.5" x14ac:dyDescent="0.2">
      <c r="A30" s="476"/>
      <c r="B30" s="153" t="s">
        <v>184</v>
      </c>
      <c r="C30" s="244">
        <v>7.4</v>
      </c>
      <c r="D30" s="244">
        <v>68.3</v>
      </c>
      <c r="E30" s="244">
        <v>24.3</v>
      </c>
      <c r="F30" s="240">
        <v>100</v>
      </c>
      <c r="H30" s="479"/>
      <c r="I30" s="252" t="s">
        <v>184</v>
      </c>
      <c r="J30" s="253">
        <v>7.8</v>
      </c>
      <c r="K30" s="253">
        <v>64.8</v>
      </c>
      <c r="L30" s="253">
        <v>27.4</v>
      </c>
      <c r="M30" s="254">
        <v>100</v>
      </c>
      <c r="O30" s="471"/>
      <c r="P30" s="263" t="s">
        <v>184</v>
      </c>
      <c r="Q30" s="264">
        <f t="shared" si="6"/>
        <v>7.8</v>
      </c>
      <c r="R30" s="264">
        <f t="shared" si="0"/>
        <v>64.8</v>
      </c>
      <c r="S30" s="264">
        <f t="shared" si="1"/>
        <v>27.4</v>
      </c>
      <c r="T30" s="265">
        <f t="shared" si="2"/>
        <v>100</v>
      </c>
      <c r="U30" s="244">
        <f t="shared" si="7"/>
        <v>7.4</v>
      </c>
      <c r="V30" s="244">
        <f t="shared" si="3"/>
        <v>68.3</v>
      </c>
      <c r="W30" s="244">
        <f t="shared" si="4"/>
        <v>24.3</v>
      </c>
      <c r="X30" s="240">
        <f t="shared" si="5"/>
        <v>100</v>
      </c>
      <c r="Y30" s="403">
        <f t="shared" si="8"/>
        <v>-0.39999999999999947</v>
      </c>
      <c r="Z30" s="403">
        <f t="shared" si="9"/>
        <v>3.5</v>
      </c>
      <c r="AA30" s="403">
        <f t="shared" si="10"/>
        <v>-3.0999999999999979</v>
      </c>
    </row>
    <row r="31" spans="1:27" ht="13.5" x14ac:dyDescent="0.2">
      <c r="A31" s="476"/>
      <c r="B31" s="153" t="s">
        <v>185</v>
      </c>
      <c r="C31" s="244">
        <v>8.9</v>
      </c>
      <c r="D31" s="244">
        <v>59.6</v>
      </c>
      <c r="E31" s="244">
        <v>31.5</v>
      </c>
      <c r="F31" s="240">
        <v>100</v>
      </c>
      <c r="H31" s="479"/>
      <c r="I31" s="252" t="s">
        <v>185</v>
      </c>
      <c r="J31" s="253">
        <v>12.3</v>
      </c>
      <c r="K31" s="253">
        <v>53.1</v>
      </c>
      <c r="L31" s="253">
        <v>34.6</v>
      </c>
      <c r="M31" s="254">
        <v>100</v>
      </c>
      <c r="O31" s="471"/>
      <c r="P31" s="263" t="s">
        <v>185</v>
      </c>
      <c r="Q31" s="264">
        <f t="shared" si="6"/>
        <v>12.3</v>
      </c>
      <c r="R31" s="264">
        <f t="shared" si="0"/>
        <v>53.1</v>
      </c>
      <c r="S31" s="264">
        <f t="shared" si="1"/>
        <v>34.6</v>
      </c>
      <c r="T31" s="265">
        <f t="shared" si="2"/>
        <v>100</v>
      </c>
      <c r="U31" s="244">
        <f t="shared" si="7"/>
        <v>8.9</v>
      </c>
      <c r="V31" s="244">
        <f t="shared" si="3"/>
        <v>59.6</v>
      </c>
      <c r="W31" s="244">
        <f t="shared" si="4"/>
        <v>31.5</v>
      </c>
      <c r="X31" s="240">
        <f t="shared" si="5"/>
        <v>100</v>
      </c>
      <c r="Y31" s="403">
        <f t="shared" si="8"/>
        <v>-3.4000000000000004</v>
      </c>
      <c r="Z31" s="403">
        <f t="shared" si="9"/>
        <v>6.5</v>
      </c>
      <c r="AA31" s="403">
        <f t="shared" si="10"/>
        <v>-3.1000000000000014</v>
      </c>
    </row>
    <row r="32" spans="1:27" ht="13.5" x14ac:dyDescent="0.2">
      <c r="A32" s="476"/>
      <c r="B32" s="153" t="s">
        <v>186</v>
      </c>
      <c r="C32" s="244">
        <v>6.1</v>
      </c>
      <c r="D32" s="244">
        <v>58.1</v>
      </c>
      <c r="E32" s="244">
        <v>35.9</v>
      </c>
      <c r="F32" s="240">
        <v>100</v>
      </c>
      <c r="H32" s="479"/>
      <c r="I32" s="252" t="s">
        <v>186</v>
      </c>
      <c r="J32" s="253">
        <v>7.2</v>
      </c>
      <c r="K32" s="253">
        <v>55.7</v>
      </c>
      <c r="L32" s="253">
        <v>37.1</v>
      </c>
      <c r="M32" s="254">
        <v>100</v>
      </c>
      <c r="O32" s="471"/>
      <c r="P32" s="263" t="s">
        <v>186</v>
      </c>
      <c r="Q32" s="264">
        <f t="shared" si="6"/>
        <v>7.2</v>
      </c>
      <c r="R32" s="264">
        <f t="shared" si="0"/>
        <v>55.7</v>
      </c>
      <c r="S32" s="264">
        <f t="shared" si="1"/>
        <v>37.1</v>
      </c>
      <c r="T32" s="265">
        <f t="shared" si="2"/>
        <v>100</v>
      </c>
      <c r="U32" s="244">
        <f t="shared" si="7"/>
        <v>6.1</v>
      </c>
      <c r="V32" s="244">
        <f t="shared" si="3"/>
        <v>58.1</v>
      </c>
      <c r="W32" s="244">
        <f t="shared" si="4"/>
        <v>35.9</v>
      </c>
      <c r="X32" s="240">
        <f t="shared" si="5"/>
        <v>100</v>
      </c>
      <c r="Y32" s="403">
        <f t="shared" si="8"/>
        <v>-1.1000000000000005</v>
      </c>
      <c r="Z32" s="403">
        <f t="shared" si="9"/>
        <v>2.3999999999999986</v>
      </c>
      <c r="AA32" s="403">
        <f t="shared" si="10"/>
        <v>-1.2000000000000028</v>
      </c>
    </row>
    <row r="33" spans="1:27" ht="13.5" x14ac:dyDescent="0.2">
      <c r="A33" s="476"/>
      <c r="B33" s="153" t="s">
        <v>187</v>
      </c>
      <c r="C33" s="244">
        <v>9.1</v>
      </c>
      <c r="D33" s="244">
        <v>62.7</v>
      </c>
      <c r="E33" s="244">
        <v>28.2</v>
      </c>
      <c r="F33" s="240">
        <v>100</v>
      </c>
      <c r="H33" s="479"/>
      <c r="I33" s="252" t="s">
        <v>187</v>
      </c>
      <c r="J33" s="253">
        <v>10.7</v>
      </c>
      <c r="K33" s="253">
        <v>57.2</v>
      </c>
      <c r="L33" s="253">
        <v>32.1</v>
      </c>
      <c r="M33" s="254">
        <v>100</v>
      </c>
      <c r="O33" s="471"/>
      <c r="P33" s="263" t="s">
        <v>187</v>
      </c>
      <c r="Q33" s="264">
        <f t="shared" si="6"/>
        <v>10.7</v>
      </c>
      <c r="R33" s="264">
        <f t="shared" si="0"/>
        <v>57.2</v>
      </c>
      <c r="S33" s="264">
        <f t="shared" si="1"/>
        <v>32.1</v>
      </c>
      <c r="T33" s="265">
        <f t="shared" si="2"/>
        <v>100</v>
      </c>
      <c r="U33" s="244">
        <f t="shared" si="7"/>
        <v>9.1</v>
      </c>
      <c r="V33" s="244">
        <f t="shared" si="3"/>
        <v>62.7</v>
      </c>
      <c r="W33" s="244">
        <f t="shared" si="4"/>
        <v>28.2</v>
      </c>
      <c r="X33" s="240">
        <f t="shared" si="5"/>
        <v>100</v>
      </c>
      <c r="Y33" s="403">
        <f t="shared" si="8"/>
        <v>-1.5999999999999996</v>
      </c>
      <c r="Z33" s="403">
        <f t="shared" si="9"/>
        <v>5.5</v>
      </c>
      <c r="AA33" s="403">
        <f t="shared" si="10"/>
        <v>-3.9000000000000021</v>
      </c>
    </row>
    <row r="34" spans="1:27" ht="13.5" x14ac:dyDescent="0.2">
      <c r="A34" s="477"/>
      <c r="B34" s="241" t="s">
        <v>7</v>
      </c>
      <c r="C34" s="245">
        <v>7.2</v>
      </c>
      <c r="D34" s="245">
        <v>68.900000000000006</v>
      </c>
      <c r="E34" s="245">
        <v>23.9</v>
      </c>
      <c r="F34" s="242">
        <v>100</v>
      </c>
      <c r="H34" s="480"/>
      <c r="I34" s="255" t="s">
        <v>7</v>
      </c>
      <c r="J34" s="256">
        <v>8.4</v>
      </c>
      <c r="K34" s="256">
        <v>66.2</v>
      </c>
      <c r="L34" s="256">
        <v>25.4</v>
      </c>
      <c r="M34" s="257">
        <v>100</v>
      </c>
      <c r="O34" s="472"/>
      <c r="P34" s="52" t="s">
        <v>7</v>
      </c>
      <c r="Q34" s="266">
        <f t="shared" si="6"/>
        <v>8.4</v>
      </c>
      <c r="R34" s="266">
        <f t="shared" si="0"/>
        <v>66.2</v>
      </c>
      <c r="S34" s="266">
        <f t="shared" si="1"/>
        <v>25.4</v>
      </c>
      <c r="T34" s="267">
        <f t="shared" si="2"/>
        <v>100</v>
      </c>
      <c r="U34" s="245">
        <f t="shared" si="7"/>
        <v>7.2</v>
      </c>
      <c r="V34" s="245">
        <f t="shared" si="3"/>
        <v>68.900000000000006</v>
      </c>
      <c r="W34" s="245">
        <f t="shared" si="4"/>
        <v>23.9</v>
      </c>
      <c r="X34" s="242">
        <f t="shared" si="5"/>
        <v>100</v>
      </c>
      <c r="Y34" s="403">
        <f t="shared" si="8"/>
        <v>-1.2000000000000002</v>
      </c>
      <c r="Z34" s="403">
        <f t="shared" si="9"/>
        <v>2.7000000000000028</v>
      </c>
      <c r="AA34" s="403">
        <f t="shared" si="10"/>
        <v>-1.5</v>
      </c>
    </row>
  </sheetData>
  <mergeCells count="12">
    <mergeCell ref="A4:B4"/>
    <mergeCell ref="A5:A14"/>
    <mergeCell ref="A15:A24"/>
    <mergeCell ref="A25:A34"/>
    <mergeCell ref="H5:H14"/>
    <mergeCell ref="H15:H24"/>
    <mergeCell ref="H25:H34"/>
    <mergeCell ref="O5:O14"/>
    <mergeCell ref="O15:O24"/>
    <mergeCell ref="O25:O34"/>
    <mergeCell ref="Q3:T3"/>
    <mergeCell ref="U3:X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U125"/>
  <sheetViews>
    <sheetView workbookViewId="0">
      <selection activeCell="M49" sqref="M49"/>
    </sheetView>
  </sheetViews>
  <sheetFormatPr baseColWidth="10" defaultRowHeight="12.75" x14ac:dyDescent="0.2"/>
  <cols>
    <col min="1" max="1" width="25.25" style="53" bestFit="1" customWidth="1"/>
    <col min="2" max="6" width="10.625" customWidth="1"/>
    <col min="8" max="8" width="13.25" bestFit="1" customWidth="1"/>
    <col min="9" max="9" width="25" bestFit="1" customWidth="1"/>
    <col min="10" max="10" width="11.25" style="80" customWidth="1"/>
    <col min="11" max="11" width="9.75" style="80" customWidth="1"/>
    <col min="12" max="13" width="9.75" style="353" customWidth="1"/>
    <col min="15" max="15" width="16.375" customWidth="1"/>
    <col min="16" max="16" width="25" bestFit="1" customWidth="1"/>
    <col min="17" max="21" width="8.375" customWidth="1"/>
  </cols>
  <sheetData>
    <row r="1" spans="1:21" ht="54" customHeight="1" x14ac:dyDescent="0.25">
      <c r="A1" s="295" t="s">
        <v>422</v>
      </c>
      <c r="B1" s="356" t="s">
        <v>4</v>
      </c>
      <c r="C1" s="356" t="s">
        <v>423</v>
      </c>
      <c r="D1" s="356" t="s">
        <v>5</v>
      </c>
      <c r="E1" s="356" t="s">
        <v>7</v>
      </c>
      <c r="F1" s="356" t="s">
        <v>424</v>
      </c>
      <c r="G1" s="296"/>
      <c r="H1" s="367"/>
      <c r="I1" s="368"/>
      <c r="J1" s="386" t="s">
        <v>432</v>
      </c>
      <c r="K1" s="386" t="s">
        <v>441</v>
      </c>
      <c r="L1" s="369" t="s">
        <v>437</v>
      </c>
      <c r="M1" s="370" t="s">
        <v>438</v>
      </c>
      <c r="N1" s="297"/>
      <c r="O1" s="381"/>
      <c r="P1" s="382"/>
      <c r="Q1" s="481" t="s">
        <v>440</v>
      </c>
      <c r="R1" s="481" t="s">
        <v>432</v>
      </c>
      <c r="S1" s="481" t="s">
        <v>441</v>
      </c>
      <c r="T1" s="483" t="s">
        <v>437</v>
      </c>
      <c r="U1" s="483" t="s">
        <v>438</v>
      </c>
    </row>
    <row r="2" spans="1:21" ht="10.5" customHeight="1" x14ac:dyDescent="0.25">
      <c r="A2" s="298" t="s">
        <v>121</v>
      </c>
      <c r="B2" s="232">
        <v>0</v>
      </c>
      <c r="C2" s="232">
        <v>565</v>
      </c>
      <c r="D2" s="232">
        <v>104</v>
      </c>
      <c r="E2" s="232">
        <v>669</v>
      </c>
      <c r="F2" s="341">
        <v>0</v>
      </c>
      <c r="G2" s="296"/>
      <c r="H2" s="392" t="s">
        <v>433</v>
      </c>
      <c r="I2" s="393" t="s">
        <v>92</v>
      </c>
      <c r="J2" s="405">
        <v>5</v>
      </c>
      <c r="K2" s="406">
        <v>0.06</v>
      </c>
      <c r="L2" s="397">
        <f>(J2/SUM($J$2:$J$53))</f>
        <v>6.428387760349704E-4</v>
      </c>
      <c r="M2" s="398">
        <f>1-(J2/SUM($J$2:$J$53))</f>
        <v>0.99935716122396501</v>
      </c>
      <c r="N2" s="297"/>
      <c r="O2" s="413"/>
      <c r="P2" s="429"/>
      <c r="Q2" s="482"/>
      <c r="R2" s="482"/>
      <c r="S2" s="482"/>
      <c r="T2" s="484"/>
      <c r="U2" s="484"/>
    </row>
    <row r="3" spans="1:21" ht="10.5" customHeight="1" x14ac:dyDescent="0.25">
      <c r="A3" s="299" t="s">
        <v>77</v>
      </c>
      <c r="B3" s="230">
        <v>0</v>
      </c>
      <c r="C3" s="230">
        <v>40</v>
      </c>
      <c r="D3" s="230">
        <v>6</v>
      </c>
      <c r="E3" s="230">
        <v>46</v>
      </c>
      <c r="F3" s="342">
        <v>0</v>
      </c>
      <c r="G3" s="296"/>
      <c r="H3" s="373"/>
      <c r="I3" s="344" t="s">
        <v>87</v>
      </c>
      <c r="J3" s="345">
        <v>6</v>
      </c>
      <c r="K3" s="348">
        <v>0.08</v>
      </c>
      <c r="L3" s="357">
        <f t="shared" ref="L3:L50" si="0">(J3/SUM($J$2:$J$53))+L2</f>
        <v>1.414245307276935E-3</v>
      </c>
      <c r="M3" s="372">
        <f t="shared" ref="M3:M50" si="1">M2-(J3/SUM($J$2:$J$53))</f>
        <v>0.99858575469272304</v>
      </c>
      <c r="N3" s="297"/>
      <c r="O3" s="367" t="s">
        <v>435</v>
      </c>
      <c r="P3" s="430" t="s">
        <v>92</v>
      </c>
      <c r="Q3" s="394">
        <v>2.1999999999999999E-2</v>
      </c>
      <c r="R3" s="395">
        <v>5</v>
      </c>
      <c r="S3" s="396">
        <v>0.06</v>
      </c>
      <c r="T3" s="397">
        <f>(R3/SUM($J$2:$J$53))</f>
        <v>6.428387760349704E-4</v>
      </c>
      <c r="U3" s="398">
        <f>1-(R3/SUM($J$2:$J$53))</f>
        <v>0.99935716122396501</v>
      </c>
    </row>
    <row r="4" spans="1:21" ht="10.5" customHeight="1" x14ac:dyDescent="0.25">
      <c r="A4" s="299" t="s">
        <v>97</v>
      </c>
      <c r="B4" s="230">
        <v>0</v>
      </c>
      <c r="C4" s="230">
        <v>220</v>
      </c>
      <c r="D4" s="230">
        <v>7</v>
      </c>
      <c r="E4" s="230">
        <v>227</v>
      </c>
      <c r="F4" s="342">
        <v>0</v>
      </c>
      <c r="G4" s="296"/>
      <c r="H4" s="373"/>
      <c r="I4" s="344" t="s">
        <v>160</v>
      </c>
      <c r="J4" s="345">
        <v>7</v>
      </c>
      <c r="K4" s="348">
        <v>0.09</v>
      </c>
      <c r="L4" s="357">
        <f t="shared" si="0"/>
        <v>2.3142195937258937E-3</v>
      </c>
      <c r="M4" s="372">
        <f t="shared" si="1"/>
        <v>0.99768578040627409</v>
      </c>
      <c r="N4" s="297"/>
      <c r="O4" s="414"/>
      <c r="P4" s="431" t="s">
        <v>46</v>
      </c>
      <c r="Q4" s="354">
        <v>2.3E-2</v>
      </c>
      <c r="R4" s="349">
        <v>15</v>
      </c>
      <c r="S4" s="355">
        <v>0.19</v>
      </c>
      <c r="T4" s="357">
        <f t="shared" ref="T4:T51" si="2">(R4/SUM($J$2:$J$53))+T3</f>
        <v>2.5713551041398816E-3</v>
      </c>
      <c r="U4" s="372">
        <f t="shared" ref="U4:U51" si="3">U3-(R4/SUM($J$2:$J$53))</f>
        <v>0.99742864489586014</v>
      </c>
    </row>
    <row r="5" spans="1:21" ht="10.5" customHeight="1" x14ac:dyDescent="0.25">
      <c r="A5" s="299" t="s">
        <v>122</v>
      </c>
      <c r="B5" s="230">
        <v>129</v>
      </c>
      <c r="C5" s="230">
        <v>772</v>
      </c>
      <c r="D5" s="230">
        <v>177</v>
      </c>
      <c r="E5" s="230">
        <v>1078</v>
      </c>
      <c r="F5" s="342">
        <v>0.12</v>
      </c>
      <c r="G5" s="296"/>
      <c r="H5" s="373"/>
      <c r="I5" s="344" t="s">
        <v>80</v>
      </c>
      <c r="J5" s="345">
        <v>8</v>
      </c>
      <c r="K5" s="348">
        <v>0.1</v>
      </c>
      <c r="L5" s="357">
        <f t="shared" si="0"/>
        <v>3.3427616353818466E-3</v>
      </c>
      <c r="M5" s="372">
        <f t="shared" si="1"/>
        <v>0.99665723836461817</v>
      </c>
      <c r="N5" s="297"/>
      <c r="O5" s="414"/>
      <c r="P5" s="431" t="s">
        <v>42</v>
      </c>
      <c r="Q5" s="354">
        <v>0.03</v>
      </c>
      <c r="R5" s="349">
        <v>27</v>
      </c>
      <c r="S5" s="355">
        <v>0.35</v>
      </c>
      <c r="T5" s="357">
        <f t="shared" si="2"/>
        <v>6.042684494728722E-3</v>
      </c>
      <c r="U5" s="372">
        <f t="shared" si="3"/>
        <v>0.99395731550527133</v>
      </c>
    </row>
    <row r="6" spans="1:21" ht="10.5" customHeight="1" x14ac:dyDescent="0.25">
      <c r="A6" s="299" t="s">
        <v>123</v>
      </c>
      <c r="B6" s="230">
        <v>0</v>
      </c>
      <c r="C6" s="230">
        <v>74</v>
      </c>
      <c r="D6" s="230">
        <v>10</v>
      </c>
      <c r="E6" s="230">
        <v>84</v>
      </c>
      <c r="F6" s="342">
        <v>0</v>
      </c>
      <c r="G6" s="296"/>
      <c r="H6" s="373"/>
      <c r="I6" s="344" t="s">
        <v>150</v>
      </c>
      <c r="J6" s="345">
        <v>8</v>
      </c>
      <c r="K6" s="348">
        <v>0.1</v>
      </c>
      <c r="L6" s="357">
        <f t="shared" si="0"/>
        <v>4.3713036770377991E-3</v>
      </c>
      <c r="M6" s="372">
        <f t="shared" si="1"/>
        <v>0.99562869632296225</v>
      </c>
      <c r="N6" s="297"/>
      <c r="O6" s="414"/>
      <c r="P6" s="431" t="s">
        <v>135</v>
      </c>
      <c r="Q6" s="354">
        <v>3.3000000000000002E-2</v>
      </c>
      <c r="R6" s="349">
        <v>96</v>
      </c>
      <c r="S6" s="355">
        <v>1.23</v>
      </c>
      <c r="T6" s="357">
        <f t="shared" si="2"/>
        <v>1.8385188994600156E-2</v>
      </c>
      <c r="U6" s="372">
        <f t="shared" si="3"/>
        <v>0.98161481100539993</v>
      </c>
    </row>
    <row r="7" spans="1:21" ht="10.5" customHeight="1" x14ac:dyDescent="0.25">
      <c r="A7" s="299" t="s">
        <v>124</v>
      </c>
      <c r="B7" s="230">
        <v>0</v>
      </c>
      <c r="C7" s="230">
        <v>750</v>
      </c>
      <c r="D7" s="230">
        <v>188</v>
      </c>
      <c r="E7" s="230">
        <v>938</v>
      </c>
      <c r="F7" s="342">
        <v>0</v>
      </c>
      <c r="G7" s="296"/>
      <c r="H7" s="373"/>
      <c r="I7" s="344" t="s">
        <v>161</v>
      </c>
      <c r="J7" s="345">
        <v>9</v>
      </c>
      <c r="K7" s="348">
        <v>0.12</v>
      </c>
      <c r="L7" s="357">
        <f t="shared" si="0"/>
        <v>5.5284134739007462E-3</v>
      </c>
      <c r="M7" s="372">
        <f t="shared" si="1"/>
        <v>0.99447158652609935</v>
      </c>
      <c r="N7" s="297"/>
      <c r="O7" s="414"/>
      <c r="P7" s="431" t="s">
        <v>39</v>
      </c>
      <c r="Q7" s="354">
        <v>4.4999999999999998E-2</v>
      </c>
      <c r="R7" s="349">
        <v>158</v>
      </c>
      <c r="S7" s="355">
        <v>2.0299999999999998</v>
      </c>
      <c r="T7" s="357">
        <f t="shared" si="2"/>
        <v>3.8698894317305221E-2</v>
      </c>
      <c r="U7" s="372">
        <f t="shared" si="3"/>
        <v>0.96130110568269489</v>
      </c>
    </row>
    <row r="8" spans="1:21" ht="10.5" customHeight="1" x14ac:dyDescent="0.25">
      <c r="A8" s="299" t="s">
        <v>98</v>
      </c>
      <c r="B8" s="230">
        <v>0</v>
      </c>
      <c r="C8" s="230">
        <v>390</v>
      </c>
      <c r="D8" s="230">
        <v>130</v>
      </c>
      <c r="E8" s="230">
        <v>520</v>
      </c>
      <c r="F8" s="342">
        <v>0</v>
      </c>
      <c r="G8" s="296"/>
      <c r="H8" s="373"/>
      <c r="I8" s="344" t="s">
        <v>89</v>
      </c>
      <c r="J8" s="345">
        <v>10</v>
      </c>
      <c r="K8" s="348">
        <v>0.13</v>
      </c>
      <c r="L8" s="357">
        <f t="shared" si="0"/>
        <v>6.814091025970687E-3</v>
      </c>
      <c r="M8" s="372">
        <f t="shared" si="1"/>
        <v>0.99318590897402936</v>
      </c>
      <c r="N8" s="297"/>
      <c r="O8" s="414"/>
      <c r="P8" s="431" t="s">
        <v>89</v>
      </c>
      <c r="Q8" s="354">
        <v>4.9000000000000002E-2</v>
      </c>
      <c r="R8" s="349">
        <v>10</v>
      </c>
      <c r="S8" s="355">
        <v>0.13</v>
      </c>
      <c r="T8" s="357">
        <f t="shared" si="2"/>
        <v>3.9984571869375166E-2</v>
      </c>
      <c r="U8" s="372">
        <f t="shared" si="3"/>
        <v>0.9600154281306249</v>
      </c>
    </row>
    <row r="9" spans="1:21" ht="10.5" customHeight="1" x14ac:dyDescent="0.25">
      <c r="A9" s="299" t="s">
        <v>78</v>
      </c>
      <c r="B9" s="230">
        <v>776</v>
      </c>
      <c r="C9" s="230">
        <v>3294</v>
      </c>
      <c r="D9" s="230">
        <v>1444</v>
      </c>
      <c r="E9" s="230">
        <v>5514</v>
      </c>
      <c r="F9" s="342">
        <v>0.14099999999999999</v>
      </c>
      <c r="G9" s="296"/>
      <c r="H9" s="373"/>
      <c r="I9" s="344" t="s">
        <v>159</v>
      </c>
      <c r="J9" s="345">
        <v>10</v>
      </c>
      <c r="K9" s="348">
        <v>0.13</v>
      </c>
      <c r="L9" s="357">
        <f t="shared" si="0"/>
        <v>8.0997685780406278E-3</v>
      </c>
      <c r="M9" s="372">
        <f t="shared" si="1"/>
        <v>0.99190023142195938</v>
      </c>
      <c r="N9" s="297"/>
      <c r="O9" s="414"/>
      <c r="P9" s="431" t="s">
        <v>140</v>
      </c>
      <c r="Q9" s="354">
        <v>0.05</v>
      </c>
      <c r="R9" s="349">
        <v>167</v>
      </c>
      <c r="S9" s="355">
        <v>2.15</v>
      </c>
      <c r="T9" s="357">
        <f t="shared" si="2"/>
        <v>6.1455386988943178E-2</v>
      </c>
      <c r="U9" s="372">
        <f t="shared" si="3"/>
        <v>0.93854461301105685</v>
      </c>
    </row>
    <row r="10" spans="1:21" ht="10.5" customHeight="1" x14ac:dyDescent="0.25">
      <c r="A10" s="299" t="s">
        <v>125</v>
      </c>
      <c r="B10" s="230">
        <v>0</v>
      </c>
      <c r="C10" s="230">
        <v>330</v>
      </c>
      <c r="D10" s="230">
        <v>61</v>
      </c>
      <c r="E10" s="230">
        <v>391</v>
      </c>
      <c r="F10" s="342">
        <v>0</v>
      </c>
      <c r="G10" s="296"/>
      <c r="H10" s="373"/>
      <c r="I10" s="344" t="s">
        <v>142</v>
      </c>
      <c r="J10" s="345">
        <v>12</v>
      </c>
      <c r="K10" s="348">
        <v>0.15</v>
      </c>
      <c r="L10" s="357">
        <f t="shared" si="0"/>
        <v>9.6425816405245578E-3</v>
      </c>
      <c r="M10" s="372">
        <f t="shared" si="1"/>
        <v>0.99035741835947544</v>
      </c>
      <c r="N10" s="297"/>
      <c r="O10" s="414"/>
      <c r="P10" s="371" t="s">
        <v>161</v>
      </c>
      <c r="Q10" s="387">
        <v>5.3999999999999999E-2</v>
      </c>
      <c r="R10" s="388">
        <v>9</v>
      </c>
      <c r="S10" s="389">
        <v>0.12</v>
      </c>
      <c r="T10" s="390">
        <f t="shared" si="2"/>
        <v>6.2612496785806118E-2</v>
      </c>
      <c r="U10" s="391">
        <f t="shared" si="3"/>
        <v>0.93738750321419395</v>
      </c>
    </row>
    <row r="11" spans="1:21" ht="10.5" customHeight="1" x14ac:dyDescent="0.25">
      <c r="A11" s="299" t="s">
        <v>16</v>
      </c>
      <c r="B11" s="230">
        <v>0</v>
      </c>
      <c r="C11" s="230">
        <v>268</v>
      </c>
      <c r="D11" s="230">
        <v>8</v>
      </c>
      <c r="E11" s="230">
        <v>276</v>
      </c>
      <c r="F11" s="342">
        <v>0</v>
      </c>
      <c r="G11" s="296"/>
      <c r="H11" s="373"/>
      <c r="I11" s="344" t="s">
        <v>82</v>
      </c>
      <c r="J11" s="345">
        <v>13</v>
      </c>
      <c r="K11" s="348">
        <v>0.17</v>
      </c>
      <c r="L11" s="357">
        <f t="shared" si="0"/>
        <v>1.1313962458215482E-2</v>
      </c>
      <c r="M11" s="372">
        <f t="shared" si="1"/>
        <v>0.98868603754178452</v>
      </c>
      <c r="N11" s="297"/>
      <c r="O11" s="414"/>
      <c r="P11" s="392" t="s">
        <v>32</v>
      </c>
      <c r="Q11" s="416">
        <v>5.8999999999999997E-2</v>
      </c>
      <c r="R11" s="417">
        <v>19</v>
      </c>
      <c r="S11" s="418">
        <v>0.24</v>
      </c>
      <c r="T11" s="419">
        <f t="shared" si="2"/>
        <v>6.5055284134739003E-2</v>
      </c>
      <c r="U11" s="420">
        <f t="shared" si="3"/>
        <v>0.93494471586526107</v>
      </c>
    </row>
    <row r="12" spans="1:21" ht="10.5" customHeight="1" x14ac:dyDescent="0.25">
      <c r="A12" s="299" t="s">
        <v>18</v>
      </c>
      <c r="B12" s="230">
        <v>0</v>
      </c>
      <c r="C12" s="230">
        <v>366</v>
      </c>
      <c r="D12" s="230">
        <v>74</v>
      </c>
      <c r="E12" s="230">
        <v>440</v>
      </c>
      <c r="F12" s="342">
        <v>0</v>
      </c>
      <c r="G12" s="296"/>
      <c r="H12" s="373"/>
      <c r="I12" s="344" t="s">
        <v>46</v>
      </c>
      <c r="J12" s="345">
        <v>15</v>
      </c>
      <c r="K12" s="348">
        <v>0.19</v>
      </c>
      <c r="L12" s="357">
        <f t="shared" si="0"/>
        <v>1.3242478786320393E-2</v>
      </c>
      <c r="M12" s="372">
        <f t="shared" si="1"/>
        <v>0.98675752121367966</v>
      </c>
      <c r="N12" s="297"/>
      <c r="O12" s="367" t="s">
        <v>425</v>
      </c>
      <c r="P12" s="430" t="s">
        <v>110</v>
      </c>
      <c r="Q12" s="394">
        <v>6.0999999999999999E-2</v>
      </c>
      <c r="R12" s="395">
        <v>213</v>
      </c>
      <c r="S12" s="396">
        <v>2.74</v>
      </c>
      <c r="T12" s="397">
        <f t="shared" si="2"/>
        <v>9.2440215993828748E-2</v>
      </c>
      <c r="U12" s="398">
        <f t="shared" si="3"/>
        <v>0.90755978400617132</v>
      </c>
    </row>
    <row r="13" spans="1:21" ht="10.5" customHeight="1" x14ac:dyDescent="0.25">
      <c r="A13" s="299" t="s">
        <v>126</v>
      </c>
      <c r="B13" s="230">
        <v>29</v>
      </c>
      <c r="C13" s="230">
        <v>179</v>
      </c>
      <c r="D13" s="230">
        <v>10</v>
      </c>
      <c r="E13" s="230">
        <v>218</v>
      </c>
      <c r="F13" s="342">
        <v>0.13300000000000001</v>
      </c>
      <c r="G13" s="296"/>
      <c r="H13" s="373"/>
      <c r="I13" s="344" t="s">
        <v>139</v>
      </c>
      <c r="J13" s="345">
        <v>17</v>
      </c>
      <c r="K13" s="348">
        <v>0.22</v>
      </c>
      <c r="L13" s="357">
        <f t="shared" si="0"/>
        <v>1.5428130624839293E-2</v>
      </c>
      <c r="M13" s="372">
        <f t="shared" si="1"/>
        <v>0.98457186937516072</v>
      </c>
      <c r="N13" s="297"/>
      <c r="O13" s="414"/>
      <c r="P13" s="431" t="s">
        <v>118</v>
      </c>
      <c r="Q13" s="354">
        <v>6.6000000000000003E-2</v>
      </c>
      <c r="R13" s="349">
        <v>111</v>
      </c>
      <c r="S13" s="355">
        <v>1.43</v>
      </c>
      <c r="T13" s="357">
        <f t="shared" si="2"/>
        <v>0.1067112368218051</v>
      </c>
      <c r="U13" s="372">
        <f t="shared" si="3"/>
        <v>0.89328876317819494</v>
      </c>
    </row>
    <row r="14" spans="1:21" ht="10.5" customHeight="1" x14ac:dyDescent="0.25">
      <c r="A14" s="299" t="s">
        <v>127</v>
      </c>
      <c r="B14" s="230">
        <v>0</v>
      </c>
      <c r="C14" s="230">
        <v>968</v>
      </c>
      <c r="D14" s="230">
        <v>85</v>
      </c>
      <c r="E14" s="230">
        <v>1053</v>
      </c>
      <c r="F14" s="342">
        <v>0</v>
      </c>
      <c r="G14" s="296"/>
      <c r="H14" s="373"/>
      <c r="I14" s="344" t="s">
        <v>175</v>
      </c>
      <c r="J14" s="345">
        <v>17</v>
      </c>
      <c r="K14" s="348">
        <v>0.22</v>
      </c>
      <c r="L14" s="357">
        <f t="shared" si="0"/>
        <v>1.7613782463358194E-2</v>
      </c>
      <c r="M14" s="372">
        <f t="shared" si="1"/>
        <v>0.98238621753664179</v>
      </c>
      <c r="N14" s="297"/>
      <c r="O14" s="414"/>
      <c r="P14" s="431" t="s">
        <v>24</v>
      </c>
      <c r="Q14" s="354">
        <v>6.8000000000000005E-2</v>
      </c>
      <c r="R14" s="349">
        <v>309</v>
      </c>
      <c r="S14" s="355">
        <v>3.97</v>
      </c>
      <c r="T14" s="357">
        <f t="shared" si="2"/>
        <v>0.14643867318076625</v>
      </c>
      <c r="U14" s="372">
        <f t="shared" si="3"/>
        <v>0.8535613268192338</v>
      </c>
    </row>
    <row r="15" spans="1:21" ht="10.5" customHeight="1" x14ac:dyDescent="0.25">
      <c r="A15" s="299" t="s">
        <v>99</v>
      </c>
      <c r="B15" s="230">
        <v>0</v>
      </c>
      <c r="C15" s="230">
        <v>76</v>
      </c>
      <c r="D15" s="230">
        <v>2</v>
      </c>
      <c r="E15" s="230">
        <v>78</v>
      </c>
      <c r="F15" s="342">
        <v>0</v>
      </c>
      <c r="G15" s="296"/>
      <c r="H15" s="373"/>
      <c r="I15" s="344" t="s">
        <v>32</v>
      </c>
      <c r="J15" s="345">
        <v>19</v>
      </c>
      <c r="K15" s="348">
        <v>0.24</v>
      </c>
      <c r="L15" s="357">
        <f t="shared" si="0"/>
        <v>2.0056569812291081E-2</v>
      </c>
      <c r="M15" s="372">
        <f t="shared" si="1"/>
        <v>0.97994343018770891</v>
      </c>
      <c r="N15" s="297"/>
      <c r="O15" s="414"/>
      <c r="P15" s="431" t="s">
        <v>134</v>
      </c>
      <c r="Q15" s="354">
        <v>7.0000000000000007E-2</v>
      </c>
      <c r="R15" s="349">
        <v>1350</v>
      </c>
      <c r="S15" s="355">
        <v>17.36</v>
      </c>
      <c r="T15" s="357">
        <f t="shared" si="2"/>
        <v>0.3200051427102083</v>
      </c>
      <c r="U15" s="372">
        <f t="shared" si="3"/>
        <v>0.67999485728979181</v>
      </c>
    </row>
    <row r="16" spans="1:21" ht="10.5" customHeight="1" x14ac:dyDescent="0.25">
      <c r="A16" s="299" t="s">
        <v>19</v>
      </c>
      <c r="B16" s="230">
        <v>0</v>
      </c>
      <c r="C16" s="230">
        <v>316</v>
      </c>
      <c r="D16" s="230">
        <v>5</v>
      </c>
      <c r="E16" s="230">
        <v>321</v>
      </c>
      <c r="F16" s="342">
        <v>0</v>
      </c>
      <c r="G16" s="296"/>
      <c r="H16" s="373"/>
      <c r="I16" s="344" t="s">
        <v>157</v>
      </c>
      <c r="J16" s="345">
        <v>19</v>
      </c>
      <c r="K16" s="348">
        <v>0.24</v>
      </c>
      <c r="L16" s="357">
        <f t="shared" si="0"/>
        <v>2.2499357161223969E-2</v>
      </c>
      <c r="M16" s="372">
        <f t="shared" si="1"/>
        <v>0.97750064283877602</v>
      </c>
      <c r="N16" s="297"/>
      <c r="O16" s="414"/>
      <c r="P16" s="431" t="s">
        <v>157</v>
      </c>
      <c r="Q16" s="354">
        <v>7.0000000000000007E-2</v>
      </c>
      <c r="R16" s="349">
        <v>19</v>
      </c>
      <c r="S16" s="355">
        <v>0.24</v>
      </c>
      <c r="T16" s="357">
        <f t="shared" si="2"/>
        <v>0.32244793005914119</v>
      </c>
      <c r="U16" s="372">
        <f t="shared" si="3"/>
        <v>0.67755206994085893</v>
      </c>
    </row>
    <row r="17" spans="1:21" ht="10.5" customHeight="1" x14ac:dyDescent="0.25">
      <c r="A17" s="299" t="s">
        <v>128</v>
      </c>
      <c r="B17" s="230">
        <v>0</v>
      </c>
      <c r="C17" s="230">
        <v>81</v>
      </c>
      <c r="D17" s="230">
        <v>9</v>
      </c>
      <c r="E17" s="230">
        <v>90</v>
      </c>
      <c r="F17" s="342">
        <v>0</v>
      </c>
      <c r="G17" s="296"/>
      <c r="H17" s="373"/>
      <c r="I17" s="350" t="s">
        <v>163</v>
      </c>
      <c r="J17" s="407">
        <v>19</v>
      </c>
      <c r="K17" s="408">
        <v>0.24</v>
      </c>
      <c r="L17" s="390">
        <f t="shared" si="0"/>
        <v>2.4942144510156857E-2</v>
      </c>
      <c r="M17" s="391">
        <f t="shared" si="1"/>
        <v>0.97505785548984314</v>
      </c>
      <c r="N17" s="297"/>
      <c r="O17" s="414"/>
      <c r="P17" s="431" t="s">
        <v>136</v>
      </c>
      <c r="Q17" s="354">
        <v>9.1999999999999998E-2</v>
      </c>
      <c r="R17" s="349">
        <v>59</v>
      </c>
      <c r="S17" s="355">
        <v>0.76</v>
      </c>
      <c r="T17" s="357">
        <f t="shared" si="2"/>
        <v>0.33003342761635385</v>
      </c>
      <c r="U17" s="372">
        <f t="shared" si="3"/>
        <v>0.66996657238364632</v>
      </c>
    </row>
    <row r="18" spans="1:21" ht="10.5" customHeight="1" x14ac:dyDescent="0.25">
      <c r="A18" s="299" t="s">
        <v>129</v>
      </c>
      <c r="B18" s="230">
        <v>104</v>
      </c>
      <c r="C18" s="230">
        <v>266</v>
      </c>
      <c r="D18" s="230">
        <v>48</v>
      </c>
      <c r="E18" s="230">
        <v>418</v>
      </c>
      <c r="F18" s="342">
        <v>0.249</v>
      </c>
      <c r="G18" s="296"/>
      <c r="H18" s="392" t="s">
        <v>426</v>
      </c>
      <c r="I18" s="393" t="s">
        <v>34</v>
      </c>
      <c r="J18" s="405">
        <v>20</v>
      </c>
      <c r="K18" s="406">
        <v>0.26</v>
      </c>
      <c r="L18" s="397">
        <f t="shared" si="0"/>
        <v>2.7513499614296739E-2</v>
      </c>
      <c r="M18" s="398">
        <f t="shared" si="1"/>
        <v>0.97248650038570328</v>
      </c>
      <c r="N18" s="297"/>
      <c r="O18" s="414"/>
      <c r="P18" s="431" t="s">
        <v>150</v>
      </c>
      <c r="Q18" s="354">
        <v>9.1999999999999998E-2</v>
      </c>
      <c r="R18" s="349">
        <v>8</v>
      </c>
      <c r="S18" s="355">
        <v>0.1</v>
      </c>
      <c r="T18" s="357">
        <f t="shared" si="2"/>
        <v>0.33106196965800982</v>
      </c>
      <c r="U18" s="372">
        <f t="shared" si="3"/>
        <v>0.6689380303419904</v>
      </c>
    </row>
    <row r="19" spans="1:21" ht="10.5" customHeight="1" x14ac:dyDescent="0.25">
      <c r="A19" s="299" t="s">
        <v>100</v>
      </c>
      <c r="B19" s="230">
        <v>196</v>
      </c>
      <c r="C19" s="230">
        <v>1061</v>
      </c>
      <c r="D19" s="230">
        <v>369</v>
      </c>
      <c r="E19" s="230">
        <v>1626</v>
      </c>
      <c r="F19" s="342">
        <v>0.121</v>
      </c>
      <c r="G19" s="296"/>
      <c r="H19" s="373"/>
      <c r="I19" s="344" t="s">
        <v>116</v>
      </c>
      <c r="J19" s="345">
        <v>23</v>
      </c>
      <c r="K19" s="348">
        <v>0.3</v>
      </c>
      <c r="L19" s="357">
        <f t="shared" si="0"/>
        <v>3.0470557984057602E-2</v>
      </c>
      <c r="M19" s="372">
        <f t="shared" si="1"/>
        <v>0.96952944201594238</v>
      </c>
      <c r="N19" s="297"/>
      <c r="O19" s="414"/>
      <c r="P19" s="431" t="s">
        <v>142</v>
      </c>
      <c r="Q19" s="354">
        <v>9.6000000000000002E-2</v>
      </c>
      <c r="R19" s="349">
        <v>12</v>
      </c>
      <c r="S19" s="355">
        <v>0.15</v>
      </c>
      <c r="T19" s="357">
        <f t="shared" si="2"/>
        <v>0.33260478272049376</v>
      </c>
      <c r="U19" s="372">
        <f t="shared" si="3"/>
        <v>0.66739521727950646</v>
      </c>
    </row>
    <row r="20" spans="1:21" ht="10.5" customHeight="1" x14ac:dyDescent="0.25">
      <c r="A20" s="299" t="s">
        <v>101</v>
      </c>
      <c r="B20" s="230">
        <v>161</v>
      </c>
      <c r="C20" s="230">
        <v>766</v>
      </c>
      <c r="D20" s="230">
        <v>299</v>
      </c>
      <c r="E20" s="230">
        <v>1226</v>
      </c>
      <c r="F20" s="342">
        <v>0.13100000000000001</v>
      </c>
      <c r="G20" s="296"/>
      <c r="H20" s="373"/>
      <c r="I20" s="344" t="s">
        <v>103</v>
      </c>
      <c r="J20" s="345">
        <v>24</v>
      </c>
      <c r="K20" s="348">
        <v>0.31</v>
      </c>
      <c r="L20" s="357">
        <f t="shared" si="0"/>
        <v>3.3556184109025458E-2</v>
      </c>
      <c r="M20" s="372">
        <f t="shared" si="1"/>
        <v>0.9664438158909745</v>
      </c>
      <c r="N20" s="297"/>
      <c r="O20" s="414"/>
      <c r="P20" s="431" t="s">
        <v>82</v>
      </c>
      <c r="Q20" s="354">
        <v>9.6000000000000002E-2</v>
      </c>
      <c r="R20" s="349">
        <v>13</v>
      </c>
      <c r="S20" s="355">
        <v>0.17</v>
      </c>
      <c r="T20" s="357">
        <f t="shared" si="2"/>
        <v>0.33427616353818468</v>
      </c>
      <c r="U20" s="372">
        <f t="shared" si="3"/>
        <v>0.66572383646181554</v>
      </c>
    </row>
    <row r="21" spans="1:21" ht="10.5" customHeight="1" x14ac:dyDescent="0.25">
      <c r="A21" s="299" t="s">
        <v>20</v>
      </c>
      <c r="B21" s="230">
        <v>0</v>
      </c>
      <c r="C21" s="230">
        <v>107</v>
      </c>
      <c r="D21" s="230">
        <v>22</v>
      </c>
      <c r="E21" s="230">
        <v>129</v>
      </c>
      <c r="F21" s="342">
        <v>0</v>
      </c>
      <c r="G21" s="296"/>
      <c r="H21" s="373"/>
      <c r="I21" s="344" t="s">
        <v>42</v>
      </c>
      <c r="J21" s="345">
        <v>27</v>
      </c>
      <c r="K21" s="348">
        <v>0.35</v>
      </c>
      <c r="L21" s="357">
        <f t="shared" si="0"/>
        <v>3.7027513499614299E-2</v>
      </c>
      <c r="M21" s="372">
        <f t="shared" si="1"/>
        <v>0.96297248650038569</v>
      </c>
      <c r="N21" s="297"/>
      <c r="O21" s="414"/>
      <c r="P21" s="431" t="s">
        <v>34</v>
      </c>
      <c r="Q21" s="354">
        <v>9.9000000000000005E-2</v>
      </c>
      <c r="R21" s="349">
        <v>20</v>
      </c>
      <c r="S21" s="355">
        <v>0.26</v>
      </c>
      <c r="T21" s="357">
        <f t="shared" si="2"/>
        <v>0.33684751864232454</v>
      </c>
      <c r="U21" s="372">
        <f t="shared" si="3"/>
        <v>0.66315248135767568</v>
      </c>
    </row>
    <row r="22" spans="1:21" ht="10.5" customHeight="1" x14ac:dyDescent="0.25">
      <c r="A22" s="299" t="s">
        <v>130</v>
      </c>
      <c r="B22" s="230">
        <v>0</v>
      </c>
      <c r="C22" s="230">
        <v>574</v>
      </c>
      <c r="D22" s="230">
        <v>55</v>
      </c>
      <c r="E22" s="230">
        <v>629</v>
      </c>
      <c r="F22" s="342">
        <v>0</v>
      </c>
      <c r="G22" s="296"/>
      <c r="H22" s="373"/>
      <c r="I22" s="344" t="s">
        <v>126</v>
      </c>
      <c r="J22" s="345">
        <v>29</v>
      </c>
      <c r="K22" s="348">
        <v>0.37</v>
      </c>
      <c r="L22" s="357">
        <f t="shared" si="0"/>
        <v>4.0755978400617128E-2</v>
      </c>
      <c r="M22" s="372">
        <f t="shared" si="1"/>
        <v>0.95924402159938282</v>
      </c>
      <c r="N22" s="297"/>
      <c r="O22" s="414"/>
      <c r="P22" s="431" t="s">
        <v>87</v>
      </c>
      <c r="Q22" s="354">
        <v>0.1</v>
      </c>
      <c r="R22" s="349">
        <v>6</v>
      </c>
      <c r="S22" s="355">
        <v>0.08</v>
      </c>
      <c r="T22" s="357">
        <f t="shared" si="2"/>
        <v>0.33761892517356651</v>
      </c>
      <c r="U22" s="372">
        <f t="shared" si="3"/>
        <v>0.66238107482643371</v>
      </c>
    </row>
    <row r="23" spans="1:21" ht="10.5" customHeight="1" x14ac:dyDescent="0.25">
      <c r="A23" s="299" t="s">
        <v>131</v>
      </c>
      <c r="B23" s="230">
        <v>338</v>
      </c>
      <c r="C23" s="230">
        <v>2010</v>
      </c>
      <c r="D23" s="230">
        <v>443</v>
      </c>
      <c r="E23" s="230">
        <v>2791</v>
      </c>
      <c r="F23" s="342">
        <v>0.121</v>
      </c>
      <c r="G23" s="296"/>
      <c r="H23" s="373"/>
      <c r="I23" s="344" t="s">
        <v>158</v>
      </c>
      <c r="J23" s="345">
        <v>41</v>
      </c>
      <c r="K23" s="348">
        <v>0.53</v>
      </c>
      <c r="L23" s="357">
        <f t="shared" si="0"/>
        <v>4.6027256364103888E-2</v>
      </c>
      <c r="M23" s="372">
        <f t="shared" si="1"/>
        <v>0.95397274363589601</v>
      </c>
      <c r="N23" s="297"/>
      <c r="O23" s="414"/>
      <c r="P23" s="431" t="s">
        <v>160</v>
      </c>
      <c r="Q23" s="354">
        <v>0.10299999999999999</v>
      </c>
      <c r="R23" s="349">
        <v>7</v>
      </c>
      <c r="S23" s="355">
        <v>0.09</v>
      </c>
      <c r="T23" s="357">
        <f t="shared" si="2"/>
        <v>0.33851889946001545</v>
      </c>
      <c r="U23" s="372">
        <f t="shared" si="3"/>
        <v>0.66148110053998477</v>
      </c>
    </row>
    <row r="24" spans="1:21" ht="10.5" customHeight="1" x14ac:dyDescent="0.25">
      <c r="A24" s="299" t="s">
        <v>132</v>
      </c>
      <c r="B24" s="230">
        <v>0</v>
      </c>
      <c r="C24" s="230">
        <v>378</v>
      </c>
      <c r="D24" s="230">
        <v>6</v>
      </c>
      <c r="E24" s="230">
        <v>384</v>
      </c>
      <c r="F24" s="342">
        <v>0</v>
      </c>
      <c r="G24" s="296"/>
      <c r="H24" s="373"/>
      <c r="I24" s="344" t="s">
        <v>176</v>
      </c>
      <c r="J24" s="345">
        <v>44</v>
      </c>
      <c r="K24" s="348">
        <v>0.56999999999999995</v>
      </c>
      <c r="L24" s="357">
        <f t="shared" si="0"/>
        <v>5.1684237593211627E-2</v>
      </c>
      <c r="M24" s="372">
        <f t="shared" si="1"/>
        <v>0.94831576240678828</v>
      </c>
      <c r="N24" s="297"/>
      <c r="O24" s="414"/>
      <c r="P24" s="431" t="s">
        <v>109</v>
      </c>
      <c r="Q24" s="354">
        <v>0.107</v>
      </c>
      <c r="R24" s="349">
        <v>575</v>
      </c>
      <c r="S24" s="355">
        <v>7.39</v>
      </c>
      <c r="T24" s="357">
        <f t="shared" si="2"/>
        <v>0.41244535870403704</v>
      </c>
      <c r="U24" s="372">
        <f t="shared" si="3"/>
        <v>0.58755464129596313</v>
      </c>
    </row>
    <row r="25" spans="1:21" ht="10.5" customHeight="1" x14ac:dyDescent="0.25">
      <c r="A25" s="299" t="s">
        <v>133</v>
      </c>
      <c r="B25" s="230">
        <v>0</v>
      </c>
      <c r="C25" s="230">
        <v>539</v>
      </c>
      <c r="D25" s="230">
        <v>25</v>
      </c>
      <c r="E25" s="230">
        <v>564</v>
      </c>
      <c r="F25" s="342">
        <v>0</v>
      </c>
      <c r="G25" s="296"/>
      <c r="H25" s="373"/>
      <c r="I25" s="344" t="s">
        <v>136</v>
      </c>
      <c r="J25" s="345">
        <v>59</v>
      </c>
      <c r="K25" s="348">
        <v>0.76</v>
      </c>
      <c r="L25" s="357">
        <f t="shared" si="0"/>
        <v>5.9269735150424274E-2</v>
      </c>
      <c r="M25" s="372">
        <f t="shared" si="1"/>
        <v>0.94073026484957567</v>
      </c>
      <c r="N25" s="297"/>
      <c r="O25" s="414"/>
      <c r="P25" s="431" t="s">
        <v>80</v>
      </c>
      <c r="Q25" s="354">
        <v>0.11</v>
      </c>
      <c r="R25" s="349">
        <v>8</v>
      </c>
      <c r="S25" s="355">
        <v>0.1</v>
      </c>
      <c r="T25" s="357">
        <f t="shared" si="2"/>
        <v>0.41347390074569301</v>
      </c>
      <c r="U25" s="372">
        <f t="shared" si="3"/>
        <v>0.58652609925430721</v>
      </c>
    </row>
    <row r="26" spans="1:21" ht="10.5" customHeight="1" x14ac:dyDescent="0.25">
      <c r="A26" s="299" t="s">
        <v>79</v>
      </c>
      <c r="B26" s="230">
        <v>0</v>
      </c>
      <c r="C26" s="230">
        <v>77</v>
      </c>
      <c r="D26" s="230">
        <v>5</v>
      </c>
      <c r="E26" s="230">
        <v>82</v>
      </c>
      <c r="F26" s="342">
        <v>0</v>
      </c>
      <c r="G26" s="296"/>
      <c r="H26" s="373"/>
      <c r="I26" s="344" t="s">
        <v>86</v>
      </c>
      <c r="J26" s="345">
        <v>81</v>
      </c>
      <c r="K26" s="348">
        <v>1.04</v>
      </c>
      <c r="L26" s="357">
        <f t="shared" si="0"/>
        <v>6.9683723322190791E-2</v>
      </c>
      <c r="M26" s="372">
        <f t="shared" si="1"/>
        <v>0.93031627667780914</v>
      </c>
      <c r="N26" s="297"/>
      <c r="O26" s="414"/>
      <c r="P26" s="431" t="s">
        <v>156</v>
      </c>
      <c r="Q26" s="354">
        <v>0.11</v>
      </c>
      <c r="R26" s="349">
        <v>585</v>
      </c>
      <c r="S26" s="355">
        <v>7.52</v>
      </c>
      <c r="T26" s="357">
        <f t="shared" si="2"/>
        <v>0.48868603754178452</v>
      </c>
      <c r="U26" s="372">
        <f t="shared" si="3"/>
        <v>0.5113139624582157</v>
      </c>
    </row>
    <row r="27" spans="1:21" ht="10.5" customHeight="1" x14ac:dyDescent="0.25">
      <c r="A27" s="299" t="s">
        <v>134</v>
      </c>
      <c r="B27" s="230">
        <v>1350</v>
      </c>
      <c r="C27" s="230">
        <v>10589</v>
      </c>
      <c r="D27" s="230">
        <v>7403</v>
      </c>
      <c r="E27" s="230">
        <v>19342</v>
      </c>
      <c r="F27" s="342">
        <v>7.0000000000000007E-2</v>
      </c>
      <c r="G27" s="296"/>
      <c r="H27" s="373"/>
      <c r="I27" s="344" t="s">
        <v>21</v>
      </c>
      <c r="J27" s="345">
        <v>83</v>
      </c>
      <c r="K27" s="348">
        <v>1.07</v>
      </c>
      <c r="L27" s="357">
        <f t="shared" si="0"/>
        <v>8.0354847004371302E-2</v>
      </c>
      <c r="M27" s="372">
        <f t="shared" si="1"/>
        <v>0.91964515299562866</v>
      </c>
      <c r="N27" s="297"/>
      <c r="O27" s="414"/>
      <c r="P27" s="430" t="s">
        <v>21</v>
      </c>
      <c r="Q27" s="394">
        <v>0.111</v>
      </c>
      <c r="R27" s="395">
        <v>83</v>
      </c>
      <c r="S27" s="396">
        <v>1.07</v>
      </c>
      <c r="T27" s="397">
        <f t="shared" si="2"/>
        <v>0.49935716122396501</v>
      </c>
      <c r="U27" s="398">
        <f t="shared" si="3"/>
        <v>0.50064283877603521</v>
      </c>
    </row>
    <row r="28" spans="1:21" ht="10.5" customHeight="1" x14ac:dyDescent="0.25">
      <c r="A28" s="299" t="s">
        <v>21</v>
      </c>
      <c r="B28" s="230">
        <v>83</v>
      </c>
      <c r="C28" s="230">
        <v>544</v>
      </c>
      <c r="D28" s="230">
        <v>119</v>
      </c>
      <c r="E28" s="230">
        <v>746</v>
      </c>
      <c r="F28" s="342">
        <v>0.111</v>
      </c>
      <c r="G28" s="296"/>
      <c r="H28" s="375"/>
      <c r="I28" s="376" t="s">
        <v>135</v>
      </c>
      <c r="J28" s="377">
        <v>96</v>
      </c>
      <c r="K28" s="378">
        <v>1.23</v>
      </c>
      <c r="L28" s="379">
        <f t="shared" si="0"/>
        <v>9.2697351504242742E-2</v>
      </c>
      <c r="M28" s="380">
        <f t="shared" si="1"/>
        <v>0.90730264849575726</v>
      </c>
      <c r="N28" s="297"/>
      <c r="O28" s="414"/>
      <c r="P28" s="431" t="s">
        <v>37</v>
      </c>
      <c r="Q28" s="354">
        <v>0.113</v>
      </c>
      <c r="R28" s="349">
        <v>585</v>
      </c>
      <c r="S28" s="355">
        <v>7.52</v>
      </c>
      <c r="T28" s="357">
        <f t="shared" si="2"/>
        <v>0.57456929802005652</v>
      </c>
      <c r="U28" s="372">
        <f t="shared" si="3"/>
        <v>0.4254307019799437</v>
      </c>
    </row>
    <row r="29" spans="1:21" ht="10.5" customHeight="1" x14ac:dyDescent="0.25">
      <c r="A29" s="299" t="s">
        <v>80</v>
      </c>
      <c r="B29" s="230">
        <v>8</v>
      </c>
      <c r="C29" s="230">
        <v>51</v>
      </c>
      <c r="D29" s="230">
        <v>14</v>
      </c>
      <c r="E29" s="230">
        <v>73</v>
      </c>
      <c r="F29" s="342">
        <v>0.11</v>
      </c>
      <c r="G29" s="296"/>
      <c r="H29" s="373" t="s">
        <v>428</v>
      </c>
      <c r="I29" s="404" t="s">
        <v>129</v>
      </c>
      <c r="J29" s="409">
        <v>104</v>
      </c>
      <c r="K29" s="410">
        <v>1.34</v>
      </c>
      <c r="L29" s="411">
        <f t="shared" si="0"/>
        <v>0.10606839804577013</v>
      </c>
      <c r="M29" s="412">
        <f t="shared" si="1"/>
        <v>0.89393160195422983</v>
      </c>
      <c r="N29" s="297"/>
      <c r="O29" s="414"/>
      <c r="P29" s="431" t="s">
        <v>166</v>
      </c>
      <c r="Q29" s="354">
        <v>0.11600000000000001</v>
      </c>
      <c r="R29" s="349">
        <v>262</v>
      </c>
      <c r="S29" s="355">
        <v>3.37</v>
      </c>
      <c r="T29" s="357">
        <f t="shared" si="2"/>
        <v>0.60825404988428899</v>
      </c>
      <c r="U29" s="372">
        <f t="shared" si="3"/>
        <v>0.39174595011571123</v>
      </c>
    </row>
    <row r="30" spans="1:21" ht="10.5" customHeight="1" x14ac:dyDescent="0.25">
      <c r="A30" s="299" t="s">
        <v>23</v>
      </c>
      <c r="B30" s="230">
        <v>0</v>
      </c>
      <c r="C30" s="230">
        <v>249</v>
      </c>
      <c r="D30" s="230">
        <v>17</v>
      </c>
      <c r="E30" s="230">
        <v>266</v>
      </c>
      <c r="F30" s="342">
        <v>0</v>
      </c>
      <c r="G30" s="296"/>
      <c r="H30" s="373"/>
      <c r="I30" s="344" t="s">
        <v>118</v>
      </c>
      <c r="J30" s="345">
        <v>111</v>
      </c>
      <c r="K30" s="348">
        <v>1.43</v>
      </c>
      <c r="L30" s="357">
        <f t="shared" si="0"/>
        <v>0.12033941887374648</v>
      </c>
      <c r="M30" s="372">
        <f t="shared" si="1"/>
        <v>0.87966058112625345</v>
      </c>
      <c r="N30" s="297"/>
      <c r="O30" s="415"/>
      <c r="P30" s="432" t="s">
        <v>122</v>
      </c>
      <c r="Q30" s="383">
        <v>0.12</v>
      </c>
      <c r="R30" s="384">
        <v>129</v>
      </c>
      <c r="S30" s="385">
        <v>1.66</v>
      </c>
      <c r="T30" s="379">
        <f t="shared" si="2"/>
        <v>0.62483929030599128</v>
      </c>
      <c r="U30" s="380">
        <f t="shared" si="3"/>
        <v>0.375160709694009</v>
      </c>
    </row>
    <row r="31" spans="1:21" ht="10.5" customHeight="1" x14ac:dyDescent="0.25">
      <c r="A31" s="299" t="s">
        <v>135</v>
      </c>
      <c r="B31" s="230">
        <v>96</v>
      </c>
      <c r="C31" s="230">
        <v>2422</v>
      </c>
      <c r="D31" s="230">
        <v>421</v>
      </c>
      <c r="E31" s="230">
        <v>2939</v>
      </c>
      <c r="F31" s="342">
        <v>3.3000000000000002E-2</v>
      </c>
      <c r="G31" s="296"/>
      <c r="H31" s="373"/>
      <c r="I31" s="344" t="s">
        <v>162</v>
      </c>
      <c r="J31" s="345">
        <v>112</v>
      </c>
      <c r="K31" s="348">
        <v>1.44</v>
      </c>
      <c r="L31" s="357">
        <f t="shared" si="0"/>
        <v>0.13473900745692982</v>
      </c>
      <c r="M31" s="372">
        <f t="shared" si="1"/>
        <v>0.8652609925430701</v>
      </c>
      <c r="N31" s="297"/>
      <c r="O31" s="367" t="s">
        <v>427</v>
      </c>
      <c r="P31" s="430" t="s">
        <v>100</v>
      </c>
      <c r="Q31" s="394">
        <v>0.121</v>
      </c>
      <c r="R31" s="395">
        <v>196</v>
      </c>
      <c r="S31" s="396">
        <v>2.52</v>
      </c>
      <c r="T31" s="397">
        <f t="shared" si="2"/>
        <v>0.65003857032656209</v>
      </c>
      <c r="U31" s="398">
        <f t="shared" si="3"/>
        <v>0.34996142967343813</v>
      </c>
    </row>
    <row r="32" spans="1:21" ht="10.5" customHeight="1" x14ac:dyDescent="0.25">
      <c r="A32" s="299" t="s">
        <v>136</v>
      </c>
      <c r="B32" s="230">
        <v>59</v>
      </c>
      <c r="C32" s="230">
        <v>516</v>
      </c>
      <c r="D32" s="230">
        <v>63</v>
      </c>
      <c r="E32" s="230">
        <v>638</v>
      </c>
      <c r="F32" s="342">
        <v>9.1999999999999998E-2</v>
      </c>
      <c r="G32" s="296"/>
      <c r="H32" s="373"/>
      <c r="I32" s="344" t="s">
        <v>83</v>
      </c>
      <c r="J32" s="345">
        <v>116</v>
      </c>
      <c r="K32" s="348">
        <v>1.49</v>
      </c>
      <c r="L32" s="357">
        <f t="shared" si="0"/>
        <v>0.14965286706094114</v>
      </c>
      <c r="M32" s="372">
        <f t="shared" si="1"/>
        <v>0.85034713293905884</v>
      </c>
      <c r="N32" s="297"/>
      <c r="O32" s="414"/>
      <c r="P32" s="431" t="s">
        <v>131</v>
      </c>
      <c r="Q32" s="354">
        <v>0.121</v>
      </c>
      <c r="R32" s="349">
        <v>338</v>
      </c>
      <c r="S32" s="355">
        <v>4.3499999999999996</v>
      </c>
      <c r="T32" s="357">
        <f t="shared" si="2"/>
        <v>0.69349447158652611</v>
      </c>
      <c r="U32" s="372">
        <f t="shared" si="3"/>
        <v>0.30650552841347412</v>
      </c>
    </row>
    <row r="33" spans="1:21" ht="10.5" customHeight="1" x14ac:dyDescent="0.25">
      <c r="A33" s="299" t="s">
        <v>102</v>
      </c>
      <c r="B33" s="230">
        <v>0</v>
      </c>
      <c r="C33" s="230">
        <v>241</v>
      </c>
      <c r="D33" s="230">
        <v>40</v>
      </c>
      <c r="E33" s="230">
        <v>281</v>
      </c>
      <c r="F33" s="342">
        <v>0</v>
      </c>
      <c r="G33" s="296"/>
      <c r="H33" s="373"/>
      <c r="I33" s="344" t="s">
        <v>29</v>
      </c>
      <c r="J33" s="345">
        <v>120</v>
      </c>
      <c r="K33" s="348">
        <v>1.54</v>
      </c>
      <c r="L33" s="357">
        <f t="shared" si="0"/>
        <v>0.16508099768578044</v>
      </c>
      <c r="M33" s="372">
        <f t="shared" si="1"/>
        <v>0.83491900231421956</v>
      </c>
      <c r="N33" s="297"/>
      <c r="O33" s="414"/>
      <c r="P33" s="431" t="s">
        <v>116</v>
      </c>
      <c r="Q33" s="354">
        <v>0.129</v>
      </c>
      <c r="R33" s="349">
        <v>23</v>
      </c>
      <c r="S33" s="355">
        <v>0.3</v>
      </c>
      <c r="T33" s="357">
        <f t="shared" si="2"/>
        <v>0.69645152995628701</v>
      </c>
      <c r="U33" s="372">
        <f t="shared" si="3"/>
        <v>0.30354847004371327</v>
      </c>
    </row>
    <row r="34" spans="1:21" ht="10.5" customHeight="1" x14ac:dyDescent="0.25">
      <c r="A34" s="299" t="s">
        <v>137</v>
      </c>
      <c r="B34" s="230">
        <v>0</v>
      </c>
      <c r="C34" s="230">
        <v>71</v>
      </c>
      <c r="D34" s="230">
        <v>14</v>
      </c>
      <c r="E34" s="230">
        <v>85</v>
      </c>
      <c r="F34" s="342">
        <v>0</v>
      </c>
      <c r="G34" s="296"/>
      <c r="H34" s="373"/>
      <c r="I34" s="344" t="s">
        <v>122</v>
      </c>
      <c r="J34" s="345">
        <v>129</v>
      </c>
      <c r="K34" s="348">
        <v>1.66</v>
      </c>
      <c r="L34" s="357">
        <f t="shared" si="0"/>
        <v>0.18166623810748267</v>
      </c>
      <c r="M34" s="372">
        <f t="shared" si="1"/>
        <v>0.81833376189251728</v>
      </c>
      <c r="N34" s="297"/>
      <c r="O34" s="414"/>
      <c r="P34" s="431" t="s">
        <v>48</v>
      </c>
      <c r="Q34" s="354">
        <v>0.129</v>
      </c>
      <c r="R34" s="349">
        <v>258</v>
      </c>
      <c r="S34" s="355">
        <v>3.32</v>
      </c>
      <c r="T34" s="357">
        <f t="shared" si="2"/>
        <v>0.72962201079969147</v>
      </c>
      <c r="U34" s="372">
        <f t="shared" si="3"/>
        <v>0.27037798920030881</v>
      </c>
    </row>
    <row r="35" spans="1:21" ht="10.5" customHeight="1" x14ac:dyDescent="0.25">
      <c r="A35" s="299" t="s">
        <v>24</v>
      </c>
      <c r="B35" s="230">
        <v>309</v>
      </c>
      <c r="C35" s="230">
        <v>2919</v>
      </c>
      <c r="D35" s="230">
        <v>1333</v>
      </c>
      <c r="E35" s="230">
        <v>4561</v>
      </c>
      <c r="F35" s="342">
        <v>6.8000000000000005E-2</v>
      </c>
      <c r="G35" s="296"/>
      <c r="H35" s="373"/>
      <c r="I35" s="344" t="s">
        <v>39</v>
      </c>
      <c r="J35" s="345">
        <v>158</v>
      </c>
      <c r="K35" s="348">
        <v>2.0299999999999998</v>
      </c>
      <c r="L35" s="357">
        <f t="shared" si="0"/>
        <v>0.20197994343018774</v>
      </c>
      <c r="M35" s="372">
        <f t="shared" si="1"/>
        <v>0.79802005656981223</v>
      </c>
      <c r="N35" s="297"/>
      <c r="O35" s="414"/>
      <c r="P35" s="431" t="s">
        <v>101</v>
      </c>
      <c r="Q35" s="354">
        <v>0.13100000000000001</v>
      </c>
      <c r="R35" s="349">
        <v>161</v>
      </c>
      <c r="S35" s="355">
        <v>2.0699999999999998</v>
      </c>
      <c r="T35" s="357">
        <f t="shared" si="2"/>
        <v>0.75032141938801755</v>
      </c>
      <c r="U35" s="372">
        <f t="shared" si="3"/>
        <v>0.24967858061198275</v>
      </c>
    </row>
    <row r="36" spans="1:21" ht="10.5" customHeight="1" x14ac:dyDescent="0.25">
      <c r="A36" s="299" t="s">
        <v>25</v>
      </c>
      <c r="B36" s="230">
        <v>0</v>
      </c>
      <c r="C36" s="230">
        <v>472</v>
      </c>
      <c r="D36" s="230">
        <v>79</v>
      </c>
      <c r="E36" s="230">
        <v>551</v>
      </c>
      <c r="F36" s="342">
        <v>0</v>
      </c>
      <c r="G36" s="296"/>
      <c r="H36" s="373"/>
      <c r="I36" s="344" t="s">
        <v>101</v>
      </c>
      <c r="J36" s="345">
        <v>161</v>
      </c>
      <c r="K36" s="348">
        <v>2.0699999999999998</v>
      </c>
      <c r="L36" s="357">
        <f t="shared" si="0"/>
        <v>0.2226793520185138</v>
      </c>
      <c r="M36" s="372">
        <f t="shared" si="1"/>
        <v>0.77732064798148615</v>
      </c>
      <c r="N36" s="297"/>
      <c r="O36" s="414"/>
      <c r="P36" s="431" t="s">
        <v>126</v>
      </c>
      <c r="Q36" s="354">
        <v>0.13300000000000001</v>
      </c>
      <c r="R36" s="349">
        <v>29</v>
      </c>
      <c r="S36" s="355">
        <v>0.37</v>
      </c>
      <c r="T36" s="357">
        <f t="shared" si="2"/>
        <v>0.75404988428902042</v>
      </c>
      <c r="U36" s="372">
        <f t="shared" si="3"/>
        <v>0.24595011571097991</v>
      </c>
    </row>
    <row r="37" spans="1:21" ht="10.5" customHeight="1" x14ac:dyDescent="0.25">
      <c r="A37" s="299" t="s">
        <v>26</v>
      </c>
      <c r="B37" s="230">
        <v>0</v>
      </c>
      <c r="C37" s="230">
        <v>233</v>
      </c>
      <c r="D37" s="230">
        <v>88</v>
      </c>
      <c r="E37" s="230">
        <v>321</v>
      </c>
      <c r="F37" s="342">
        <v>0</v>
      </c>
      <c r="G37" s="296"/>
      <c r="H37" s="373"/>
      <c r="I37" s="344" t="s">
        <v>140</v>
      </c>
      <c r="J37" s="345">
        <v>167</v>
      </c>
      <c r="K37" s="348">
        <v>2.15</v>
      </c>
      <c r="L37" s="357">
        <f t="shared" si="0"/>
        <v>0.2441501671380818</v>
      </c>
      <c r="M37" s="372">
        <f t="shared" si="1"/>
        <v>0.75584983286191809</v>
      </c>
      <c r="N37" s="297"/>
      <c r="O37" s="414"/>
      <c r="P37" s="431" t="s">
        <v>29</v>
      </c>
      <c r="Q37" s="354">
        <v>0.13900000000000001</v>
      </c>
      <c r="R37" s="349">
        <v>120</v>
      </c>
      <c r="S37" s="355">
        <v>1.54</v>
      </c>
      <c r="T37" s="357">
        <f t="shared" si="2"/>
        <v>0.7694780149138597</v>
      </c>
      <c r="U37" s="372">
        <f t="shared" si="3"/>
        <v>0.23052198508614063</v>
      </c>
    </row>
    <row r="38" spans="1:21" ht="10.5" customHeight="1" x14ac:dyDescent="0.25">
      <c r="A38" s="299" t="s">
        <v>27</v>
      </c>
      <c r="B38" s="230">
        <v>0</v>
      </c>
      <c r="C38" s="230">
        <v>295</v>
      </c>
      <c r="D38" s="230">
        <v>93</v>
      </c>
      <c r="E38" s="230">
        <v>388</v>
      </c>
      <c r="F38" s="342">
        <v>0</v>
      </c>
      <c r="G38" s="296"/>
      <c r="H38" s="373"/>
      <c r="I38" s="344" t="s">
        <v>152</v>
      </c>
      <c r="J38" s="345">
        <v>191</v>
      </c>
      <c r="K38" s="348">
        <v>2.46</v>
      </c>
      <c r="L38" s="357">
        <f t="shared" si="0"/>
        <v>0.26870660838261767</v>
      </c>
      <c r="M38" s="372">
        <f t="shared" si="1"/>
        <v>0.73129339161738227</v>
      </c>
      <c r="N38" s="297"/>
      <c r="O38" s="414"/>
      <c r="P38" s="430" t="s">
        <v>78</v>
      </c>
      <c r="Q38" s="394">
        <v>0.14099999999999999</v>
      </c>
      <c r="R38" s="395">
        <v>776</v>
      </c>
      <c r="S38" s="396">
        <v>9.98</v>
      </c>
      <c r="T38" s="397">
        <f t="shared" si="2"/>
        <v>0.86924659295448714</v>
      </c>
      <c r="U38" s="398">
        <f t="shared" si="3"/>
        <v>0.13075340704551322</v>
      </c>
    </row>
    <row r="39" spans="1:21" ht="10.5" customHeight="1" x14ac:dyDescent="0.25">
      <c r="A39" s="299" t="s">
        <v>28</v>
      </c>
      <c r="B39" s="230">
        <v>0</v>
      </c>
      <c r="C39" s="230">
        <v>111</v>
      </c>
      <c r="D39" s="230">
        <v>16</v>
      </c>
      <c r="E39" s="230">
        <v>127</v>
      </c>
      <c r="F39" s="342">
        <v>0</v>
      </c>
      <c r="G39" s="296"/>
      <c r="H39" s="373"/>
      <c r="I39" s="344" t="s">
        <v>100</v>
      </c>
      <c r="J39" s="345">
        <v>196</v>
      </c>
      <c r="K39" s="348">
        <v>2.52</v>
      </c>
      <c r="L39" s="357">
        <f t="shared" si="0"/>
        <v>0.29390588840318854</v>
      </c>
      <c r="M39" s="372">
        <f t="shared" si="1"/>
        <v>0.70609411159681146</v>
      </c>
      <c r="N39" s="297"/>
      <c r="O39" s="415"/>
      <c r="P39" s="432" t="s">
        <v>152</v>
      </c>
      <c r="Q39" s="383">
        <v>0.14199999999999999</v>
      </c>
      <c r="R39" s="384">
        <v>191</v>
      </c>
      <c r="S39" s="385">
        <v>2.46</v>
      </c>
      <c r="T39" s="379">
        <f t="shared" si="2"/>
        <v>0.89380303419902296</v>
      </c>
      <c r="U39" s="380">
        <f t="shared" si="3"/>
        <v>0.10619696580097734</v>
      </c>
    </row>
    <row r="40" spans="1:21" ht="10.5" customHeight="1" x14ac:dyDescent="0.25">
      <c r="A40" s="299" t="s">
        <v>172</v>
      </c>
      <c r="B40" s="230">
        <v>0</v>
      </c>
      <c r="C40" s="230">
        <v>196</v>
      </c>
      <c r="D40" s="230">
        <v>117</v>
      </c>
      <c r="E40" s="230">
        <v>313</v>
      </c>
      <c r="F40" s="342">
        <v>0</v>
      </c>
      <c r="G40" s="296"/>
      <c r="H40" s="371" t="s">
        <v>430</v>
      </c>
      <c r="I40" s="344" t="s">
        <v>110</v>
      </c>
      <c r="J40" s="345">
        <v>213</v>
      </c>
      <c r="K40" s="348">
        <v>2.74</v>
      </c>
      <c r="L40" s="357">
        <f t="shared" si="0"/>
        <v>0.32129082026227829</v>
      </c>
      <c r="M40" s="372">
        <f t="shared" si="1"/>
        <v>0.67870917973772171</v>
      </c>
      <c r="N40" s="297"/>
      <c r="O40" s="367" t="s">
        <v>429</v>
      </c>
      <c r="P40" s="430" t="s">
        <v>91</v>
      </c>
      <c r="Q40" s="394">
        <v>0.156</v>
      </c>
      <c r="R40" s="395">
        <v>241</v>
      </c>
      <c r="S40" s="396">
        <v>3.1</v>
      </c>
      <c r="T40" s="397">
        <f t="shared" si="2"/>
        <v>0.92478786320390849</v>
      </c>
      <c r="U40" s="398">
        <f t="shared" si="3"/>
        <v>7.5212136796091775E-2</v>
      </c>
    </row>
    <row r="41" spans="1:21" ht="10.5" customHeight="1" x14ac:dyDescent="0.25">
      <c r="A41" s="299" t="s">
        <v>103</v>
      </c>
      <c r="B41" s="230">
        <v>24</v>
      </c>
      <c r="C41" s="230">
        <v>37</v>
      </c>
      <c r="D41" s="230">
        <v>18</v>
      </c>
      <c r="E41" s="230">
        <v>79</v>
      </c>
      <c r="F41" s="342">
        <v>0.30399999999999999</v>
      </c>
      <c r="G41" s="296"/>
      <c r="H41" s="373"/>
      <c r="I41" s="344" t="s">
        <v>91</v>
      </c>
      <c r="J41" s="345">
        <v>241</v>
      </c>
      <c r="K41" s="348">
        <v>3.1</v>
      </c>
      <c r="L41" s="357">
        <f t="shared" si="0"/>
        <v>0.35227564926716387</v>
      </c>
      <c r="M41" s="372">
        <f t="shared" si="1"/>
        <v>0.64772435073283618</v>
      </c>
      <c r="N41" s="297"/>
      <c r="O41" s="414"/>
      <c r="P41" s="431" t="s">
        <v>83</v>
      </c>
      <c r="Q41" s="354">
        <v>0.159</v>
      </c>
      <c r="R41" s="349">
        <v>116</v>
      </c>
      <c r="S41" s="355">
        <v>1.49</v>
      </c>
      <c r="T41" s="357">
        <f t="shared" si="2"/>
        <v>0.93970172280791986</v>
      </c>
      <c r="U41" s="372">
        <f t="shared" si="3"/>
        <v>6.029827719208046E-2</v>
      </c>
    </row>
    <row r="42" spans="1:21" ht="10.5" customHeight="1" x14ac:dyDescent="0.25">
      <c r="A42" s="299" t="s">
        <v>29</v>
      </c>
      <c r="B42" s="230">
        <v>120</v>
      </c>
      <c r="C42" s="230">
        <v>585</v>
      </c>
      <c r="D42" s="230">
        <v>156</v>
      </c>
      <c r="E42" s="230">
        <v>861</v>
      </c>
      <c r="F42" s="342">
        <v>0.13900000000000001</v>
      </c>
      <c r="G42" s="296"/>
      <c r="H42" s="373"/>
      <c r="I42" s="344" t="s">
        <v>48</v>
      </c>
      <c r="J42" s="345">
        <v>258</v>
      </c>
      <c r="K42" s="348">
        <v>3.32</v>
      </c>
      <c r="L42" s="357">
        <f t="shared" si="0"/>
        <v>0.38544613011056833</v>
      </c>
      <c r="M42" s="372">
        <f t="shared" si="1"/>
        <v>0.61455386988943173</v>
      </c>
      <c r="N42" s="297"/>
      <c r="O42" s="414"/>
      <c r="P42" s="431" t="s">
        <v>163</v>
      </c>
      <c r="Q42" s="354">
        <v>0.16700000000000001</v>
      </c>
      <c r="R42" s="349">
        <v>19</v>
      </c>
      <c r="S42" s="355">
        <v>0.24</v>
      </c>
      <c r="T42" s="357">
        <f t="shared" si="2"/>
        <v>0.94214451015685274</v>
      </c>
      <c r="U42" s="372">
        <f t="shared" si="3"/>
        <v>5.7855489843147576E-2</v>
      </c>
    </row>
    <row r="43" spans="1:21" ht="10.5" customHeight="1" x14ac:dyDescent="0.25">
      <c r="A43" s="299" t="s">
        <v>138</v>
      </c>
      <c r="B43" s="230">
        <v>0</v>
      </c>
      <c r="C43" s="230">
        <v>455</v>
      </c>
      <c r="D43" s="230">
        <v>240</v>
      </c>
      <c r="E43" s="230">
        <v>695</v>
      </c>
      <c r="F43" s="342">
        <v>0</v>
      </c>
      <c r="G43" s="296"/>
      <c r="H43" s="373"/>
      <c r="I43" s="344" t="s">
        <v>166</v>
      </c>
      <c r="J43" s="345">
        <v>262</v>
      </c>
      <c r="K43" s="348">
        <v>3.37</v>
      </c>
      <c r="L43" s="357">
        <f t="shared" si="0"/>
        <v>0.41913088197480075</v>
      </c>
      <c r="M43" s="372">
        <f t="shared" si="1"/>
        <v>0.58086911802519925</v>
      </c>
      <c r="N43" s="297"/>
      <c r="O43" s="414"/>
      <c r="P43" s="431" t="s">
        <v>162</v>
      </c>
      <c r="Q43" s="354">
        <v>0.20599999999999999</v>
      </c>
      <c r="R43" s="349">
        <v>112</v>
      </c>
      <c r="S43" s="355">
        <v>1.44</v>
      </c>
      <c r="T43" s="357">
        <f t="shared" si="2"/>
        <v>0.9565440987400361</v>
      </c>
      <c r="U43" s="372">
        <f t="shared" si="3"/>
        <v>4.3455901259964236E-2</v>
      </c>
    </row>
    <row r="44" spans="1:21" ht="10.5" customHeight="1" x14ac:dyDescent="0.25">
      <c r="A44" s="299" t="s">
        <v>139</v>
      </c>
      <c r="B44" s="230">
        <v>17</v>
      </c>
      <c r="C44" s="230">
        <v>47</v>
      </c>
      <c r="D44" s="230">
        <v>8</v>
      </c>
      <c r="E44" s="230">
        <v>72</v>
      </c>
      <c r="F44" s="342">
        <v>0.23599999999999999</v>
      </c>
      <c r="G44" s="296"/>
      <c r="H44" s="373"/>
      <c r="I44" s="344" t="s">
        <v>24</v>
      </c>
      <c r="J44" s="345">
        <v>309</v>
      </c>
      <c r="K44" s="348">
        <v>3.97</v>
      </c>
      <c r="L44" s="357">
        <f t="shared" si="0"/>
        <v>0.45885831833376189</v>
      </c>
      <c r="M44" s="372">
        <f t="shared" si="1"/>
        <v>0.54114168166623811</v>
      </c>
      <c r="N44" s="297"/>
      <c r="O44" s="414"/>
      <c r="P44" s="431" t="s">
        <v>159</v>
      </c>
      <c r="Q44" s="354">
        <v>0.222</v>
      </c>
      <c r="R44" s="349">
        <v>10</v>
      </c>
      <c r="S44" s="355">
        <v>0.13</v>
      </c>
      <c r="T44" s="357">
        <f t="shared" si="2"/>
        <v>0.95782977629210608</v>
      </c>
      <c r="U44" s="372">
        <f t="shared" si="3"/>
        <v>4.2170223707894292E-2</v>
      </c>
    </row>
    <row r="45" spans="1:21" ht="10.5" customHeight="1" x14ac:dyDescent="0.25">
      <c r="A45" s="299" t="s">
        <v>30</v>
      </c>
      <c r="B45" s="230">
        <v>0</v>
      </c>
      <c r="C45" s="230">
        <v>258</v>
      </c>
      <c r="D45" s="230">
        <v>32</v>
      </c>
      <c r="E45" s="230">
        <v>290</v>
      </c>
      <c r="F45" s="342">
        <v>0</v>
      </c>
      <c r="G45" s="296"/>
      <c r="H45" s="373"/>
      <c r="I45" s="350" t="s">
        <v>131</v>
      </c>
      <c r="J45" s="407">
        <v>338</v>
      </c>
      <c r="K45" s="408">
        <v>4.3499999999999996</v>
      </c>
      <c r="L45" s="390">
        <f t="shared" si="0"/>
        <v>0.50231421959372591</v>
      </c>
      <c r="M45" s="391">
        <f t="shared" si="1"/>
        <v>0.49768578040627409</v>
      </c>
      <c r="N45" s="297"/>
      <c r="O45" s="414"/>
      <c r="P45" s="431" t="s">
        <v>176</v>
      </c>
      <c r="Q45" s="354">
        <v>0.23499999999999999</v>
      </c>
      <c r="R45" s="349">
        <v>44</v>
      </c>
      <c r="S45" s="355">
        <v>0.56999999999999995</v>
      </c>
      <c r="T45" s="357">
        <f t="shared" si="2"/>
        <v>0.96348675752121382</v>
      </c>
      <c r="U45" s="372">
        <f t="shared" si="3"/>
        <v>3.6513242478786553E-2</v>
      </c>
    </row>
    <row r="46" spans="1:21" ht="10.5" customHeight="1" x14ac:dyDescent="0.25">
      <c r="A46" s="299" t="s">
        <v>140</v>
      </c>
      <c r="B46" s="230">
        <v>167</v>
      </c>
      <c r="C46" s="230">
        <v>2473</v>
      </c>
      <c r="D46" s="230">
        <v>714</v>
      </c>
      <c r="E46" s="230">
        <v>3354</v>
      </c>
      <c r="F46" s="342">
        <v>0.05</v>
      </c>
      <c r="G46" s="296"/>
      <c r="H46" s="392" t="s">
        <v>434</v>
      </c>
      <c r="I46" s="393" t="s">
        <v>109</v>
      </c>
      <c r="J46" s="405">
        <v>575</v>
      </c>
      <c r="K46" s="406">
        <v>7.39</v>
      </c>
      <c r="L46" s="397">
        <f t="shared" si="0"/>
        <v>0.57624067883774754</v>
      </c>
      <c r="M46" s="398">
        <f t="shared" si="1"/>
        <v>0.42375932116225251</v>
      </c>
      <c r="N46" s="297"/>
      <c r="O46" s="414"/>
      <c r="P46" s="431" t="s">
        <v>139</v>
      </c>
      <c r="Q46" s="354">
        <v>0.23599999999999999</v>
      </c>
      <c r="R46" s="349">
        <v>17</v>
      </c>
      <c r="S46" s="355">
        <v>0.22</v>
      </c>
      <c r="T46" s="357">
        <f t="shared" si="2"/>
        <v>0.96567240935973275</v>
      </c>
      <c r="U46" s="372">
        <f t="shared" si="3"/>
        <v>3.4327590640267656E-2</v>
      </c>
    </row>
    <row r="47" spans="1:21" ht="10.5" customHeight="1" x14ac:dyDescent="0.25">
      <c r="A47" s="299" t="s">
        <v>31</v>
      </c>
      <c r="B47" s="230">
        <v>0</v>
      </c>
      <c r="C47" s="230">
        <v>129</v>
      </c>
      <c r="D47" s="230">
        <v>11</v>
      </c>
      <c r="E47" s="230">
        <v>140</v>
      </c>
      <c r="F47" s="342">
        <v>0</v>
      </c>
      <c r="G47" s="296"/>
      <c r="H47" s="373"/>
      <c r="I47" s="344" t="s">
        <v>37</v>
      </c>
      <c r="J47" s="345">
        <v>585</v>
      </c>
      <c r="K47" s="348">
        <v>7.52</v>
      </c>
      <c r="L47" s="357">
        <f t="shared" si="0"/>
        <v>0.65145281563383906</v>
      </c>
      <c r="M47" s="372">
        <f t="shared" si="1"/>
        <v>0.34854718436616094</v>
      </c>
      <c r="N47" s="297"/>
      <c r="O47" s="415"/>
      <c r="P47" s="433" t="s">
        <v>129</v>
      </c>
      <c r="Q47" s="424">
        <v>0.249</v>
      </c>
      <c r="R47" s="425">
        <v>104</v>
      </c>
      <c r="S47" s="426">
        <v>1.34</v>
      </c>
      <c r="T47" s="427">
        <f t="shared" si="2"/>
        <v>0.97904345590126018</v>
      </c>
      <c r="U47" s="428">
        <f t="shared" si="3"/>
        <v>2.0956544098740273E-2</v>
      </c>
    </row>
    <row r="48" spans="1:21" ht="10.5" customHeight="1" x14ac:dyDescent="0.25">
      <c r="A48" s="299" t="s">
        <v>104</v>
      </c>
      <c r="B48" s="230">
        <v>0</v>
      </c>
      <c r="C48" s="230">
        <v>53</v>
      </c>
      <c r="D48" s="230">
        <v>14</v>
      </c>
      <c r="E48" s="230">
        <v>67</v>
      </c>
      <c r="F48" s="342">
        <v>0</v>
      </c>
      <c r="G48" s="296"/>
      <c r="H48" s="373"/>
      <c r="I48" s="344" t="s">
        <v>156</v>
      </c>
      <c r="J48" s="345">
        <v>585</v>
      </c>
      <c r="K48" s="348">
        <v>7.52</v>
      </c>
      <c r="L48" s="357">
        <f t="shared" si="0"/>
        <v>0.72666495242993057</v>
      </c>
      <c r="M48" s="372">
        <f t="shared" si="1"/>
        <v>0.27333504757006943</v>
      </c>
      <c r="N48" s="297"/>
      <c r="O48" s="414" t="s">
        <v>436</v>
      </c>
      <c r="P48" s="374" t="s">
        <v>175</v>
      </c>
      <c r="Q48" s="421">
        <v>0.25800000000000001</v>
      </c>
      <c r="R48" s="422">
        <v>17</v>
      </c>
      <c r="S48" s="423">
        <v>0.22</v>
      </c>
      <c r="T48" s="411">
        <f t="shared" si="2"/>
        <v>0.98122910773977912</v>
      </c>
      <c r="U48" s="412">
        <f t="shared" si="3"/>
        <v>1.8770892260221373E-2</v>
      </c>
    </row>
    <row r="49" spans="1:21" ht="10.5" customHeight="1" x14ac:dyDescent="0.25">
      <c r="A49" s="299" t="s">
        <v>141</v>
      </c>
      <c r="B49" s="230">
        <v>0</v>
      </c>
      <c r="C49" s="230">
        <v>313</v>
      </c>
      <c r="D49" s="230">
        <v>32</v>
      </c>
      <c r="E49" s="230">
        <v>345</v>
      </c>
      <c r="F49" s="342">
        <v>0</v>
      </c>
      <c r="G49" s="296"/>
      <c r="H49" s="373"/>
      <c r="I49" s="344" t="s">
        <v>78</v>
      </c>
      <c r="J49" s="345">
        <v>776</v>
      </c>
      <c r="K49" s="348">
        <v>9.98</v>
      </c>
      <c r="L49" s="357">
        <f t="shared" si="0"/>
        <v>0.82643353047055801</v>
      </c>
      <c r="M49" s="372">
        <f t="shared" si="1"/>
        <v>0.17356646952944202</v>
      </c>
      <c r="N49" s="297"/>
      <c r="O49" s="414"/>
      <c r="P49" s="431" t="s">
        <v>103</v>
      </c>
      <c r="Q49" s="354">
        <v>0.30399999999999999</v>
      </c>
      <c r="R49" s="349">
        <v>24</v>
      </c>
      <c r="S49" s="355">
        <v>0.31</v>
      </c>
      <c r="T49" s="357">
        <f t="shared" si="2"/>
        <v>0.98431473386474699</v>
      </c>
      <c r="U49" s="372">
        <f t="shared" si="3"/>
        <v>1.5685266135253513E-2</v>
      </c>
    </row>
    <row r="50" spans="1:21" ht="10.5" customHeight="1" x14ac:dyDescent="0.25">
      <c r="A50" s="299" t="s">
        <v>142</v>
      </c>
      <c r="B50" s="230">
        <v>12</v>
      </c>
      <c r="C50" s="230">
        <v>110</v>
      </c>
      <c r="D50" s="230">
        <v>3</v>
      </c>
      <c r="E50" s="230">
        <v>125</v>
      </c>
      <c r="F50" s="342">
        <v>9.6000000000000002E-2</v>
      </c>
      <c r="G50" s="296"/>
      <c r="H50" s="375"/>
      <c r="I50" s="376" t="s">
        <v>134</v>
      </c>
      <c r="J50" s="377">
        <v>1350</v>
      </c>
      <c r="K50" s="378">
        <v>17.36</v>
      </c>
      <c r="L50" s="379">
        <f t="shared" si="0"/>
        <v>1</v>
      </c>
      <c r="M50" s="380">
        <f t="shared" si="1"/>
        <v>0</v>
      </c>
      <c r="N50" s="297"/>
      <c r="O50" s="414"/>
      <c r="P50" s="431" t="s">
        <v>86</v>
      </c>
      <c r="Q50" s="354">
        <v>0.36</v>
      </c>
      <c r="R50" s="349">
        <v>81</v>
      </c>
      <c r="S50" s="355">
        <v>1.04</v>
      </c>
      <c r="T50" s="357">
        <f t="shared" si="2"/>
        <v>0.99472872203651352</v>
      </c>
      <c r="U50" s="372">
        <f t="shared" si="3"/>
        <v>5.2712779634869929E-3</v>
      </c>
    </row>
    <row r="51" spans="1:21" ht="10.5" customHeight="1" x14ac:dyDescent="0.25">
      <c r="A51" s="299" t="s">
        <v>105</v>
      </c>
      <c r="B51" s="230">
        <v>0</v>
      </c>
      <c r="C51" s="230">
        <v>174</v>
      </c>
      <c r="D51" s="230">
        <v>17</v>
      </c>
      <c r="E51" s="230">
        <v>191</v>
      </c>
      <c r="F51" s="342">
        <v>0</v>
      </c>
      <c r="G51" s="296"/>
      <c r="H51" s="297"/>
      <c r="I51" s="297"/>
      <c r="J51" s="346"/>
      <c r="K51" s="346"/>
      <c r="L51" s="351"/>
      <c r="M51" s="351"/>
      <c r="N51" s="297"/>
      <c r="O51" s="415"/>
      <c r="P51" s="432" t="s">
        <v>158</v>
      </c>
      <c r="Q51" s="383">
        <v>0.36299999999999999</v>
      </c>
      <c r="R51" s="384">
        <v>41</v>
      </c>
      <c r="S51" s="385">
        <v>0.53</v>
      </c>
      <c r="T51" s="379">
        <f t="shared" si="2"/>
        <v>1.0000000000000002</v>
      </c>
      <c r="U51" s="380">
        <f t="shared" si="3"/>
        <v>2.3505503099485736E-16</v>
      </c>
    </row>
    <row r="52" spans="1:21" ht="10.5" customHeight="1" x14ac:dyDescent="0.25">
      <c r="A52" s="299" t="s">
        <v>106</v>
      </c>
      <c r="B52" s="230">
        <v>0</v>
      </c>
      <c r="C52" s="230">
        <v>276</v>
      </c>
      <c r="D52" s="230">
        <v>95</v>
      </c>
      <c r="E52" s="230">
        <v>371</v>
      </c>
      <c r="F52" s="342">
        <v>0</v>
      </c>
      <c r="G52" s="296"/>
      <c r="H52" s="296"/>
      <c r="I52" s="296"/>
      <c r="J52" s="347"/>
      <c r="K52" s="347"/>
      <c r="L52" s="352"/>
      <c r="M52" s="352"/>
      <c r="N52" s="297"/>
      <c r="O52" s="297"/>
      <c r="P52" s="297"/>
    </row>
    <row r="53" spans="1:21" ht="10.5" customHeight="1" x14ac:dyDescent="0.25">
      <c r="A53" s="299" t="s">
        <v>32</v>
      </c>
      <c r="B53" s="230">
        <v>19</v>
      </c>
      <c r="C53" s="230">
        <v>241</v>
      </c>
      <c r="D53" s="230">
        <v>61</v>
      </c>
      <c r="E53" s="230">
        <v>321</v>
      </c>
      <c r="F53" s="342">
        <v>5.8999999999999997E-2</v>
      </c>
      <c r="G53" s="296"/>
      <c r="H53" s="296"/>
      <c r="I53" s="296"/>
      <c r="J53" s="347"/>
      <c r="K53" s="347"/>
      <c r="L53" s="352"/>
      <c r="M53" s="352"/>
      <c r="N53" s="297"/>
      <c r="O53" s="296"/>
      <c r="P53" s="296"/>
    </row>
    <row r="54" spans="1:21" ht="10.5" customHeight="1" x14ac:dyDescent="0.2">
      <c r="A54" s="299" t="s">
        <v>81</v>
      </c>
      <c r="B54" s="230">
        <v>0</v>
      </c>
      <c r="C54" s="230">
        <v>149</v>
      </c>
      <c r="D54" s="230">
        <v>8</v>
      </c>
      <c r="E54" s="230">
        <v>157</v>
      </c>
      <c r="F54" s="342">
        <v>0</v>
      </c>
      <c r="G54" s="296"/>
      <c r="H54" s="296"/>
      <c r="I54" s="296"/>
      <c r="J54" s="347"/>
      <c r="K54" s="347"/>
      <c r="L54" s="352"/>
      <c r="M54" s="352"/>
      <c r="N54" s="296"/>
      <c r="O54" s="296"/>
      <c r="P54" s="296"/>
    </row>
    <row r="55" spans="1:21" ht="10.5" customHeight="1" x14ac:dyDescent="0.2">
      <c r="A55" s="299" t="s">
        <v>107</v>
      </c>
      <c r="B55" s="230">
        <v>0</v>
      </c>
      <c r="C55" s="230">
        <v>117</v>
      </c>
      <c r="D55" s="230">
        <v>66</v>
      </c>
      <c r="E55" s="230">
        <v>183</v>
      </c>
      <c r="F55" s="342">
        <v>0</v>
      </c>
      <c r="G55" s="296"/>
      <c r="H55" s="296"/>
      <c r="I55" s="296"/>
      <c r="J55" s="347"/>
      <c r="K55" s="347"/>
      <c r="L55" s="352"/>
      <c r="M55" s="352"/>
      <c r="N55" s="296"/>
      <c r="O55" s="296"/>
      <c r="P55" s="296"/>
    </row>
    <row r="56" spans="1:21" ht="10.5" customHeight="1" x14ac:dyDescent="0.2">
      <c r="A56" s="299" t="s">
        <v>33</v>
      </c>
      <c r="B56" s="230">
        <v>0</v>
      </c>
      <c r="C56" s="230">
        <v>151</v>
      </c>
      <c r="D56" s="230">
        <v>6</v>
      </c>
      <c r="E56" s="230">
        <v>157</v>
      </c>
      <c r="F56" s="342">
        <v>0</v>
      </c>
      <c r="G56" s="296"/>
      <c r="H56" s="296"/>
      <c r="I56" s="296"/>
      <c r="J56" s="347"/>
      <c r="K56" s="347"/>
      <c r="L56" s="352"/>
      <c r="M56" s="352"/>
      <c r="N56" s="296"/>
      <c r="O56" s="296"/>
      <c r="P56" s="296"/>
    </row>
    <row r="57" spans="1:21" ht="10.5" customHeight="1" x14ac:dyDescent="0.2">
      <c r="A57" s="299" t="s">
        <v>34</v>
      </c>
      <c r="B57" s="230">
        <v>20</v>
      </c>
      <c r="C57" s="230">
        <v>144</v>
      </c>
      <c r="D57" s="230">
        <v>39</v>
      </c>
      <c r="E57" s="230">
        <v>203</v>
      </c>
      <c r="F57" s="342">
        <v>9.9000000000000005E-2</v>
      </c>
      <c r="G57" s="296"/>
      <c r="H57" s="296"/>
      <c r="I57" s="296"/>
      <c r="J57" s="347"/>
      <c r="K57" s="347"/>
      <c r="L57" s="352"/>
      <c r="M57" s="352"/>
      <c r="N57" s="296"/>
      <c r="O57" s="296"/>
      <c r="P57" s="296"/>
    </row>
    <row r="58" spans="1:21" ht="10.5" customHeight="1" x14ac:dyDescent="0.2">
      <c r="A58" s="299" t="s">
        <v>108</v>
      </c>
      <c r="B58" s="230">
        <v>0</v>
      </c>
      <c r="C58" s="230">
        <v>329</v>
      </c>
      <c r="D58" s="230">
        <v>48</v>
      </c>
      <c r="E58" s="230">
        <v>377</v>
      </c>
      <c r="F58" s="342">
        <v>0</v>
      </c>
      <c r="G58" s="296"/>
      <c r="H58" s="296"/>
      <c r="I58" s="296"/>
      <c r="J58" s="347"/>
      <c r="K58" s="347"/>
      <c r="L58" s="352"/>
      <c r="M58" s="352"/>
      <c r="N58" s="296"/>
      <c r="O58" s="296"/>
      <c r="P58" s="296"/>
    </row>
    <row r="59" spans="1:21" ht="10.5" customHeight="1" x14ac:dyDescent="0.2">
      <c r="A59" s="299" t="s">
        <v>109</v>
      </c>
      <c r="B59" s="230">
        <v>575</v>
      </c>
      <c r="C59" s="230">
        <v>2870</v>
      </c>
      <c r="D59" s="230">
        <v>1943</v>
      </c>
      <c r="E59" s="230">
        <v>5388</v>
      </c>
      <c r="F59" s="342">
        <v>0.107</v>
      </c>
      <c r="G59" s="296"/>
      <c r="H59" s="296"/>
      <c r="I59" s="296"/>
      <c r="J59" s="347"/>
      <c r="K59" s="347"/>
      <c r="L59" s="352"/>
      <c r="M59" s="352"/>
      <c r="N59" s="296"/>
      <c r="O59" s="296"/>
      <c r="P59" s="296"/>
    </row>
    <row r="60" spans="1:21" ht="10.5" customHeight="1" x14ac:dyDescent="0.2">
      <c r="A60" s="299" t="s">
        <v>143</v>
      </c>
      <c r="B60" s="230">
        <v>0</v>
      </c>
      <c r="C60" s="230">
        <v>516</v>
      </c>
      <c r="D60" s="230">
        <v>122</v>
      </c>
      <c r="E60" s="230">
        <v>638</v>
      </c>
      <c r="F60" s="342">
        <v>0</v>
      </c>
      <c r="G60" s="296"/>
      <c r="H60" s="296"/>
      <c r="I60" s="296"/>
      <c r="J60" s="347"/>
      <c r="K60" s="347"/>
      <c r="L60" s="352"/>
      <c r="M60" s="352"/>
      <c r="N60" s="296"/>
      <c r="O60" s="296"/>
      <c r="P60" s="296"/>
    </row>
    <row r="61" spans="1:21" ht="10.5" customHeight="1" x14ac:dyDescent="0.2">
      <c r="A61" s="299" t="s">
        <v>144</v>
      </c>
      <c r="B61" s="230">
        <v>0</v>
      </c>
      <c r="C61" s="230">
        <v>210</v>
      </c>
      <c r="D61" s="230">
        <v>8</v>
      </c>
      <c r="E61" s="230">
        <v>218</v>
      </c>
      <c r="F61" s="342">
        <v>0</v>
      </c>
      <c r="G61" s="296"/>
      <c r="H61" s="296"/>
      <c r="I61" s="296"/>
      <c r="J61" s="347"/>
      <c r="K61" s="347"/>
      <c r="L61" s="352"/>
      <c r="M61" s="352"/>
      <c r="N61" s="296"/>
      <c r="O61" s="296"/>
      <c r="P61" s="296"/>
    </row>
    <row r="62" spans="1:21" ht="10.5" customHeight="1" x14ac:dyDescent="0.2">
      <c r="A62" s="299" t="s">
        <v>145</v>
      </c>
      <c r="B62" s="230">
        <v>0</v>
      </c>
      <c r="C62" s="230">
        <v>781</v>
      </c>
      <c r="D62" s="230">
        <v>29</v>
      </c>
      <c r="E62" s="230">
        <v>810</v>
      </c>
      <c r="F62" s="342">
        <v>0</v>
      </c>
      <c r="G62" s="296"/>
      <c r="H62" s="296"/>
      <c r="I62" s="296"/>
      <c r="J62" s="347"/>
      <c r="K62" s="347"/>
      <c r="L62" s="352"/>
      <c r="M62" s="352"/>
      <c r="N62" s="296"/>
      <c r="O62" s="296"/>
      <c r="P62" s="296"/>
    </row>
    <row r="63" spans="1:21" ht="10.5" customHeight="1" x14ac:dyDescent="0.2">
      <c r="A63" s="299" t="s">
        <v>146</v>
      </c>
      <c r="B63" s="230">
        <v>0</v>
      </c>
      <c r="C63" s="230">
        <v>524</v>
      </c>
      <c r="D63" s="230">
        <v>69</v>
      </c>
      <c r="E63" s="230">
        <v>593</v>
      </c>
      <c r="F63" s="342">
        <v>0</v>
      </c>
      <c r="G63" s="296"/>
      <c r="H63" s="296"/>
      <c r="I63" s="296"/>
      <c r="J63" s="347"/>
      <c r="K63" s="347"/>
      <c r="L63" s="352"/>
      <c r="M63" s="352"/>
      <c r="N63" s="296"/>
      <c r="O63" s="296"/>
      <c r="P63" s="296"/>
    </row>
    <row r="64" spans="1:21" ht="10.5" customHeight="1" x14ac:dyDescent="0.2">
      <c r="A64" s="299" t="s">
        <v>35</v>
      </c>
      <c r="B64" s="230">
        <v>0</v>
      </c>
      <c r="C64" s="230">
        <v>130</v>
      </c>
      <c r="D64" s="230">
        <v>16</v>
      </c>
      <c r="E64" s="230">
        <v>146</v>
      </c>
      <c r="F64" s="342">
        <v>0</v>
      </c>
      <c r="G64" s="296"/>
      <c r="H64" s="296"/>
      <c r="I64" s="296"/>
      <c r="J64" s="347"/>
      <c r="K64" s="347"/>
      <c r="L64" s="352"/>
      <c r="M64" s="352"/>
      <c r="N64" s="296"/>
      <c r="O64" s="296"/>
      <c r="P64" s="296"/>
    </row>
    <row r="65" spans="1:16" ht="10.5" customHeight="1" x14ac:dyDescent="0.2">
      <c r="A65" s="299" t="s">
        <v>147</v>
      </c>
      <c r="B65" s="230">
        <v>0</v>
      </c>
      <c r="C65" s="230">
        <v>212</v>
      </c>
      <c r="D65" s="230">
        <v>13</v>
      </c>
      <c r="E65" s="230">
        <v>225</v>
      </c>
      <c r="F65" s="342">
        <v>0</v>
      </c>
      <c r="G65" s="296"/>
      <c r="H65" s="296"/>
      <c r="I65" s="296"/>
      <c r="J65" s="347"/>
      <c r="K65" s="347"/>
      <c r="L65" s="352"/>
      <c r="M65" s="352"/>
      <c r="N65" s="296"/>
      <c r="O65" s="296"/>
      <c r="P65" s="296"/>
    </row>
    <row r="66" spans="1:16" ht="10.5" customHeight="1" x14ac:dyDescent="0.2">
      <c r="A66" s="299" t="s">
        <v>36</v>
      </c>
      <c r="B66" s="230">
        <v>0</v>
      </c>
      <c r="C66" s="230">
        <v>81</v>
      </c>
      <c r="D66" s="230">
        <v>16</v>
      </c>
      <c r="E66" s="230">
        <v>97</v>
      </c>
      <c r="F66" s="342">
        <v>0</v>
      </c>
      <c r="G66" s="296"/>
      <c r="H66" s="296"/>
      <c r="I66" s="296"/>
      <c r="J66" s="347"/>
      <c r="K66" s="347"/>
      <c r="L66" s="352"/>
      <c r="M66" s="352"/>
      <c r="N66" s="296"/>
      <c r="O66" s="296"/>
      <c r="P66" s="296"/>
    </row>
    <row r="67" spans="1:16" ht="10.5" customHeight="1" x14ac:dyDescent="0.2">
      <c r="A67" s="299" t="s">
        <v>148</v>
      </c>
      <c r="B67" s="230">
        <v>0</v>
      </c>
      <c r="C67" s="230">
        <v>481</v>
      </c>
      <c r="D67" s="230">
        <v>71</v>
      </c>
      <c r="E67" s="230">
        <v>552</v>
      </c>
      <c r="F67" s="342">
        <v>0</v>
      </c>
      <c r="G67" s="296"/>
      <c r="H67" s="296"/>
      <c r="I67" s="296"/>
      <c r="J67" s="347"/>
      <c r="K67" s="347"/>
      <c r="L67" s="352"/>
      <c r="M67" s="352"/>
      <c r="N67" s="296"/>
      <c r="O67" s="296"/>
      <c r="P67" s="296"/>
    </row>
    <row r="68" spans="1:16" ht="10.5" customHeight="1" x14ac:dyDescent="0.2">
      <c r="A68" s="299" t="s">
        <v>82</v>
      </c>
      <c r="B68" s="230">
        <v>13</v>
      </c>
      <c r="C68" s="230">
        <v>101</v>
      </c>
      <c r="D68" s="230">
        <v>21</v>
      </c>
      <c r="E68" s="230">
        <v>135</v>
      </c>
      <c r="F68" s="342">
        <v>9.6000000000000002E-2</v>
      </c>
      <c r="G68" s="296"/>
      <c r="H68" s="296"/>
      <c r="I68" s="296"/>
      <c r="J68" s="347"/>
      <c r="K68" s="347"/>
      <c r="L68" s="352"/>
      <c r="M68" s="352"/>
      <c r="N68" s="296"/>
      <c r="O68" s="296"/>
      <c r="P68" s="296"/>
    </row>
    <row r="69" spans="1:16" ht="10.5" customHeight="1" x14ac:dyDescent="0.2">
      <c r="A69" s="299" t="s">
        <v>83</v>
      </c>
      <c r="B69" s="230">
        <v>116</v>
      </c>
      <c r="C69" s="230">
        <v>362</v>
      </c>
      <c r="D69" s="230">
        <v>250</v>
      </c>
      <c r="E69" s="230">
        <v>728</v>
      </c>
      <c r="F69" s="342">
        <v>0.159</v>
      </c>
      <c r="G69" s="296"/>
      <c r="H69" s="296"/>
      <c r="I69" s="296"/>
      <c r="J69" s="347"/>
      <c r="K69" s="347"/>
      <c r="L69" s="352"/>
      <c r="M69" s="352"/>
      <c r="N69" s="296"/>
      <c r="O69" s="296"/>
      <c r="P69" s="296"/>
    </row>
    <row r="70" spans="1:16" ht="10.5" customHeight="1" x14ac:dyDescent="0.2">
      <c r="A70" s="299" t="s">
        <v>84</v>
      </c>
      <c r="B70" s="230">
        <v>0</v>
      </c>
      <c r="C70" s="230">
        <v>214</v>
      </c>
      <c r="D70" s="230">
        <v>37</v>
      </c>
      <c r="E70" s="230">
        <v>251</v>
      </c>
      <c r="F70" s="342">
        <v>0</v>
      </c>
      <c r="G70" s="296"/>
      <c r="H70" s="296"/>
      <c r="I70" s="296"/>
      <c r="J70" s="347"/>
      <c r="K70" s="347"/>
      <c r="L70" s="352"/>
      <c r="M70" s="352"/>
      <c r="N70" s="296"/>
      <c r="O70" s="296"/>
      <c r="P70" s="296"/>
    </row>
    <row r="71" spans="1:16" ht="10.5" customHeight="1" x14ac:dyDescent="0.2">
      <c r="A71" s="299" t="s">
        <v>110</v>
      </c>
      <c r="B71" s="230">
        <v>213</v>
      </c>
      <c r="C71" s="230">
        <v>2690</v>
      </c>
      <c r="D71" s="230">
        <v>589</v>
      </c>
      <c r="E71" s="230">
        <v>3492</v>
      </c>
      <c r="F71" s="342">
        <v>6.0999999999999999E-2</v>
      </c>
      <c r="G71" s="296"/>
      <c r="H71" s="296"/>
      <c r="I71" s="296"/>
      <c r="J71" s="347"/>
      <c r="K71" s="347"/>
      <c r="L71" s="352"/>
      <c r="M71" s="352"/>
      <c r="N71" s="296"/>
      <c r="O71" s="296"/>
      <c r="P71" s="296"/>
    </row>
    <row r="72" spans="1:16" ht="10.5" customHeight="1" x14ac:dyDescent="0.2">
      <c r="A72" s="299" t="s">
        <v>37</v>
      </c>
      <c r="B72" s="230">
        <v>585</v>
      </c>
      <c r="C72" s="230">
        <v>3067</v>
      </c>
      <c r="D72" s="230">
        <v>1544</v>
      </c>
      <c r="E72" s="230">
        <v>5196</v>
      </c>
      <c r="F72" s="342">
        <v>0.113</v>
      </c>
      <c r="G72" s="296"/>
      <c r="H72" s="296"/>
      <c r="I72" s="296"/>
      <c r="J72" s="347"/>
      <c r="K72" s="347"/>
      <c r="L72" s="352"/>
      <c r="M72" s="352"/>
      <c r="N72" s="296"/>
      <c r="O72" s="296"/>
      <c r="P72" s="296"/>
    </row>
    <row r="73" spans="1:16" ht="10.5" customHeight="1" x14ac:dyDescent="0.2">
      <c r="A73" s="299" t="s">
        <v>38</v>
      </c>
      <c r="B73" s="230">
        <v>0</v>
      </c>
      <c r="C73" s="230">
        <v>152</v>
      </c>
      <c r="D73" s="230">
        <v>32</v>
      </c>
      <c r="E73" s="230">
        <v>184</v>
      </c>
      <c r="F73" s="342">
        <v>0</v>
      </c>
      <c r="G73" s="296"/>
      <c r="H73" s="296"/>
      <c r="I73" s="296"/>
      <c r="J73" s="347"/>
      <c r="K73" s="347"/>
      <c r="L73" s="352"/>
      <c r="M73" s="352"/>
      <c r="N73" s="296"/>
      <c r="O73" s="296"/>
      <c r="P73" s="296"/>
    </row>
    <row r="74" spans="1:16" ht="10.5" customHeight="1" x14ac:dyDescent="0.2">
      <c r="A74" s="299" t="s">
        <v>85</v>
      </c>
      <c r="B74" s="230">
        <v>0</v>
      </c>
      <c r="C74" s="230">
        <v>152</v>
      </c>
      <c r="D74" s="230">
        <v>8</v>
      </c>
      <c r="E74" s="230">
        <v>160</v>
      </c>
      <c r="F74" s="342">
        <v>0</v>
      </c>
      <c r="G74" s="296"/>
      <c r="H74" s="296"/>
      <c r="I74" s="296"/>
      <c r="J74" s="347"/>
      <c r="K74" s="347"/>
      <c r="L74" s="352"/>
      <c r="M74" s="352"/>
      <c r="N74" s="296"/>
      <c r="O74" s="296"/>
      <c r="P74" s="296"/>
    </row>
    <row r="75" spans="1:16" ht="10.5" customHeight="1" x14ac:dyDescent="0.2">
      <c r="A75" s="299" t="s">
        <v>39</v>
      </c>
      <c r="B75" s="230">
        <v>158</v>
      </c>
      <c r="C75" s="230">
        <v>2239</v>
      </c>
      <c r="D75" s="230">
        <v>1112</v>
      </c>
      <c r="E75" s="230">
        <v>3509</v>
      </c>
      <c r="F75" s="342">
        <v>4.4999999999999998E-2</v>
      </c>
      <c r="G75" s="296"/>
      <c r="H75" s="296"/>
      <c r="I75" s="296"/>
      <c r="J75" s="347"/>
      <c r="K75" s="347"/>
      <c r="L75" s="352"/>
      <c r="M75" s="352"/>
      <c r="N75" s="296"/>
      <c r="O75" s="296"/>
      <c r="P75" s="296"/>
    </row>
    <row r="76" spans="1:16" ht="10.5" customHeight="1" x14ac:dyDescent="0.2">
      <c r="A76" s="299" t="s">
        <v>86</v>
      </c>
      <c r="B76" s="230">
        <v>81</v>
      </c>
      <c r="C76" s="230">
        <v>124</v>
      </c>
      <c r="D76" s="230">
        <v>20</v>
      </c>
      <c r="E76" s="230">
        <v>225</v>
      </c>
      <c r="F76" s="342">
        <v>0.36</v>
      </c>
      <c r="G76" s="296"/>
      <c r="H76" s="296"/>
      <c r="I76" s="296"/>
      <c r="J76" s="347"/>
      <c r="K76" s="347"/>
      <c r="L76" s="352"/>
      <c r="M76" s="352"/>
      <c r="N76" s="296"/>
      <c r="O76" s="296"/>
      <c r="P76" s="296"/>
    </row>
    <row r="77" spans="1:16" ht="10.5" customHeight="1" x14ac:dyDescent="0.2">
      <c r="A77" s="299" t="s">
        <v>149</v>
      </c>
      <c r="B77" s="230">
        <v>0</v>
      </c>
      <c r="C77" s="230">
        <v>134</v>
      </c>
      <c r="D77" s="230">
        <v>46</v>
      </c>
      <c r="E77" s="230">
        <v>180</v>
      </c>
      <c r="F77" s="342">
        <v>0</v>
      </c>
      <c r="G77" s="296"/>
      <c r="H77" s="296"/>
      <c r="I77" s="296"/>
      <c r="J77" s="347"/>
      <c r="K77" s="347"/>
      <c r="L77" s="352"/>
      <c r="M77" s="352"/>
      <c r="N77" s="296"/>
      <c r="O77" s="296"/>
      <c r="P77" s="296"/>
    </row>
    <row r="78" spans="1:16" ht="10.5" customHeight="1" x14ac:dyDescent="0.2">
      <c r="A78" s="299" t="s">
        <v>40</v>
      </c>
      <c r="B78" s="230">
        <v>0</v>
      </c>
      <c r="C78" s="230">
        <v>205</v>
      </c>
      <c r="D78" s="230">
        <v>42</v>
      </c>
      <c r="E78" s="230">
        <v>247</v>
      </c>
      <c r="F78" s="342">
        <v>0</v>
      </c>
      <c r="G78" s="296"/>
      <c r="H78" s="296"/>
      <c r="I78" s="296"/>
      <c r="J78" s="347"/>
      <c r="K78" s="347"/>
      <c r="L78" s="352"/>
      <c r="M78" s="352"/>
      <c r="N78" s="296"/>
      <c r="O78" s="296"/>
      <c r="P78" s="296"/>
    </row>
    <row r="79" spans="1:16" ht="10.5" customHeight="1" x14ac:dyDescent="0.2">
      <c r="A79" s="299" t="s">
        <v>451</v>
      </c>
      <c r="B79" s="230">
        <v>0</v>
      </c>
      <c r="C79" s="230">
        <v>47</v>
      </c>
      <c r="D79" s="230">
        <v>8</v>
      </c>
      <c r="E79" s="230">
        <v>55</v>
      </c>
      <c r="F79" s="342">
        <v>0</v>
      </c>
      <c r="G79" s="296"/>
      <c r="H79" s="296"/>
      <c r="I79" s="296"/>
      <c r="J79" s="347"/>
      <c r="K79" s="347"/>
      <c r="L79" s="352"/>
      <c r="M79" s="352"/>
      <c r="N79" s="296"/>
      <c r="O79" s="296"/>
      <c r="P79" s="296"/>
    </row>
    <row r="80" spans="1:16" ht="10.5" customHeight="1" x14ac:dyDescent="0.2">
      <c r="A80" s="299" t="s">
        <v>150</v>
      </c>
      <c r="B80" s="230">
        <v>8</v>
      </c>
      <c r="C80" s="230">
        <v>70</v>
      </c>
      <c r="D80" s="230">
        <v>9</v>
      </c>
      <c r="E80" s="230">
        <v>87</v>
      </c>
      <c r="F80" s="342">
        <v>9.1999999999999998E-2</v>
      </c>
      <c r="G80" s="296"/>
      <c r="H80" s="296"/>
      <c r="I80" s="296"/>
      <c r="J80" s="347"/>
      <c r="K80" s="347"/>
      <c r="L80" s="352"/>
      <c r="M80" s="352"/>
      <c r="N80" s="296"/>
      <c r="O80" s="296"/>
      <c r="P80" s="296"/>
    </row>
    <row r="81" spans="1:16" ht="10.5" customHeight="1" x14ac:dyDescent="0.2">
      <c r="A81" s="299" t="s">
        <v>175</v>
      </c>
      <c r="B81" s="230">
        <v>17</v>
      </c>
      <c r="C81" s="230">
        <v>43</v>
      </c>
      <c r="D81" s="230">
        <v>6</v>
      </c>
      <c r="E81" s="230">
        <v>66</v>
      </c>
      <c r="F81" s="342">
        <v>0.25800000000000001</v>
      </c>
      <c r="G81" s="296"/>
      <c r="H81" s="296"/>
      <c r="I81" s="296"/>
      <c r="J81" s="347"/>
      <c r="K81" s="347"/>
      <c r="L81" s="352"/>
      <c r="M81" s="352"/>
      <c r="N81" s="296"/>
      <c r="O81" s="296"/>
      <c r="P81" s="296"/>
    </row>
    <row r="82" spans="1:16" ht="10.5" customHeight="1" x14ac:dyDescent="0.2">
      <c r="A82" s="299" t="s">
        <v>111</v>
      </c>
      <c r="B82" s="230">
        <v>0</v>
      </c>
      <c r="C82" s="230">
        <v>116</v>
      </c>
      <c r="D82" s="230">
        <v>23</v>
      </c>
      <c r="E82" s="230">
        <v>139</v>
      </c>
      <c r="F82" s="342">
        <v>0</v>
      </c>
      <c r="G82" s="296"/>
      <c r="H82" s="296"/>
      <c r="I82" s="296"/>
      <c r="J82" s="347"/>
      <c r="K82" s="347"/>
      <c r="L82" s="352"/>
      <c r="M82" s="352"/>
      <c r="N82" s="296"/>
      <c r="O82" s="296"/>
      <c r="P82" s="296"/>
    </row>
    <row r="83" spans="1:16" ht="10.5" customHeight="1" x14ac:dyDescent="0.2">
      <c r="A83" s="299" t="s">
        <v>87</v>
      </c>
      <c r="B83" s="230">
        <v>6</v>
      </c>
      <c r="C83" s="230">
        <v>35</v>
      </c>
      <c r="D83" s="230">
        <v>19</v>
      </c>
      <c r="E83" s="230">
        <v>60</v>
      </c>
      <c r="F83" s="342">
        <v>0.1</v>
      </c>
      <c r="G83" s="296"/>
      <c r="H83" s="296"/>
      <c r="I83" s="296"/>
      <c r="J83" s="347"/>
      <c r="K83" s="347"/>
      <c r="L83" s="352"/>
      <c r="M83" s="352"/>
      <c r="N83" s="296"/>
      <c r="O83" s="296"/>
      <c r="P83" s="296"/>
    </row>
    <row r="84" spans="1:16" ht="10.5" customHeight="1" x14ac:dyDescent="0.2">
      <c r="A84" s="299" t="s">
        <v>151</v>
      </c>
      <c r="B84" s="230">
        <v>0</v>
      </c>
      <c r="C84" s="230">
        <v>67</v>
      </c>
      <c r="D84" s="230">
        <v>5</v>
      </c>
      <c r="E84" s="230">
        <v>72</v>
      </c>
      <c r="F84" s="342">
        <v>0</v>
      </c>
      <c r="G84" s="296"/>
      <c r="H84" s="296"/>
      <c r="I84" s="296"/>
      <c r="J84" s="347"/>
      <c r="K84" s="347"/>
      <c r="L84" s="352"/>
      <c r="M84" s="352"/>
      <c r="N84" s="296"/>
      <c r="O84" s="296"/>
      <c r="P84" s="296"/>
    </row>
    <row r="85" spans="1:16" ht="10.5" customHeight="1" x14ac:dyDescent="0.2">
      <c r="A85" s="299" t="s">
        <v>88</v>
      </c>
      <c r="B85" s="230">
        <v>0</v>
      </c>
      <c r="C85" s="230">
        <v>63</v>
      </c>
      <c r="D85" s="230">
        <v>16</v>
      </c>
      <c r="E85" s="230">
        <v>79</v>
      </c>
      <c r="F85" s="342">
        <v>0</v>
      </c>
      <c r="G85" s="296"/>
      <c r="H85" s="296"/>
      <c r="I85" s="296"/>
      <c r="J85" s="347"/>
      <c r="K85" s="347"/>
      <c r="L85" s="352"/>
      <c r="M85" s="352"/>
      <c r="N85" s="296"/>
      <c r="O85" s="296"/>
      <c r="P85" s="296"/>
    </row>
    <row r="86" spans="1:16" ht="10.5" customHeight="1" x14ac:dyDescent="0.2">
      <c r="A86" s="299" t="s">
        <v>152</v>
      </c>
      <c r="B86" s="230">
        <v>191</v>
      </c>
      <c r="C86" s="230">
        <v>882</v>
      </c>
      <c r="D86" s="230">
        <v>269</v>
      </c>
      <c r="E86" s="230">
        <v>1342</v>
      </c>
      <c r="F86" s="342">
        <v>0.14199999999999999</v>
      </c>
      <c r="G86" s="296"/>
      <c r="H86" s="296"/>
      <c r="I86" s="296"/>
      <c r="J86" s="347"/>
      <c r="K86" s="347"/>
      <c r="L86" s="352"/>
      <c r="M86" s="352"/>
      <c r="N86" s="296"/>
      <c r="O86" s="296"/>
      <c r="P86" s="296"/>
    </row>
    <row r="87" spans="1:16" ht="10.5" customHeight="1" x14ac:dyDescent="0.2">
      <c r="A87" s="299" t="s">
        <v>153</v>
      </c>
      <c r="B87" s="230">
        <v>0</v>
      </c>
      <c r="C87" s="230">
        <v>152</v>
      </c>
      <c r="D87" s="230">
        <v>7</v>
      </c>
      <c r="E87" s="230">
        <v>159</v>
      </c>
      <c r="F87" s="342">
        <v>0</v>
      </c>
      <c r="G87" s="296"/>
      <c r="H87" s="296"/>
      <c r="I87" s="296"/>
      <c r="J87" s="347"/>
      <c r="K87" s="347"/>
      <c r="L87" s="352"/>
      <c r="M87" s="352"/>
      <c r="N87" s="296"/>
      <c r="O87" s="296"/>
      <c r="P87" s="296"/>
    </row>
    <row r="88" spans="1:16" ht="10.5" customHeight="1" x14ac:dyDescent="0.2">
      <c r="A88" s="299" t="s">
        <v>154</v>
      </c>
      <c r="B88" s="230">
        <v>0</v>
      </c>
      <c r="C88" s="230">
        <v>356</v>
      </c>
      <c r="D88" s="230">
        <v>5</v>
      </c>
      <c r="E88" s="230">
        <v>361</v>
      </c>
      <c r="F88" s="342">
        <v>0</v>
      </c>
      <c r="G88" s="296"/>
      <c r="H88" s="296"/>
      <c r="I88" s="296"/>
      <c r="J88" s="347"/>
      <c r="K88" s="347"/>
      <c r="L88" s="352"/>
      <c r="M88" s="352"/>
      <c r="N88" s="296"/>
      <c r="O88" s="296"/>
      <c r="P88" s="296"/>
    </row>
    <row r="89" spans="1:16" ht="10.5" customHeight="1" x14ac:dyDescent="0.2">
      <c r="A89" s="299" t="s">
        <v>155</v>
      </c>
      <c r="B89" s="230">
        <v>0</v>
      </c>
      <c r="C89" s="230">
        <v>331</v>
      </c>
      <c r="D89" s="230">
        <v>47</v>
      </c>
      <c r="E89" s="230">
        <v>378</v>
      </c>
      <c r="F89" s="342">
        <v>0</v>
      </c>
      <c r="G89" s="296"/>
      <c r="H89" s="296"/>
      <c r="I89" s="296"/>
      <c r="J89" s="347"/>
      <c r="K89" s="347"/>
      <c r="L89" s="352"/>
      <c r="M89" s="352"/>
      <c r="N89" s="296"/>
      <c r="O89" s="296"/>
      <c r="P89" s="296"/>
    </row>
    <row r="90" spans="1:16" ht="10.5" customHeight="1" x14ac:dyDescent="0.2">
      <c r="A90" s="299" t="s">
        <v>112</v>
      </c>
      <c r="B90" s="230">
        <v>0</v>
      </c>
      <c r="C90" s="230">
        <v>232</v>
      </c>
      <c r="D90" s="230">
        <v>36</v>
      </c>
      <c r="E90" s="230">
        <v>268</v>
      </c>
      <c r="F90" s="342">
        <v>0</v>
      </c>
      <c r="G90" s="296"/>
      <c r="H90" s="296"/>
      <c r="I90" s="296"/>
      <c r="J90" s="347"/>
      <c r="K90" s="347"/>
      <c r="L90" s="352"/>
      <c r="M90" s="352"/>
      <c r="N90" s="296"/>
      <c r="O90" s="296"/>
      <c r="P90" s="296"/>
    </row>
    <row r="91" spans="1:16" ht="10.5" customHeight="1" x14ac:dyDescent="0.2">
      <c r="A91" s="299" t="s">
        <v>156</v>
      </c>
      <c r="B91" s="230">
        <v>585</v>
      </c>
      <c r="C91" s="230">
        <v>4123</v>
      </c>
      <c r="D91" s="230">
        <v>603</v>
      </c>
      <c r="E91" s="230">
        <v>5311</v>
      </c>
      <c r="F91" s="342">
        <v>0.11</v>
      </c>
      <c r="G91" s="296"/>
      <c r="H91" s="296"/>
      <c r="I91" s="296"/>
      <c r="J91" s="347"/>
      <c r="K91" s="347"/>
      <c r="L91" s="352"/>
      <c r="M91" s="352"/>
      <c r="N91" s="296"/>
      <c r="O91" s="296"/>
      <c r="P91" s="296"/>
    </row>
    <row r="92" spans="1:16" ht="10.5" customHeight="1" x14ac:dyDescent="0.2">
      <c r="A92" s="299" t="s">
        <v>89</v>
      </c>
      <c r="B92" s="230">
        <v>10</v>
      </c>
      <c r="C92" s="230">
        <v>112</v>
      </c>
      <c r="D92" s="230">
        <v>82</v>
      </c>
      <c r="E92" s="230">
        <v>204</v>
      </c>
      <c r="F92" s="342">
        <v>4.9000000000000002E-2</v>
      </c>
      <c r="G92" s="296"/>
      <c r="H92" s="296"/>
      <c r="I92" s="296"/>
      <c r="J92" s="347"/>
      <c r="K92" s="347"/>
      <c r="L92" s="352"/>
      <c r="M92" s="352"/>
      <c r="N92" s="296"/>
      <c r="O92" s="296"/>
      <c r="P92" s="296"/>
    </row>
    <row r="93" spans="1:16" ht="10.5" customHeight="1" x14ac:dyDescent="0.2">
      <c r="A93" s="299" t="s">
        <v>157</v>
      </c>
      <c r="B93" s="230">
        <v>19</v>
      </c>
      <c r="C93" s="230">
        <v>246</v>
      </c>
      <c r="D93" s="230">
        <v>5</v>
      </c>
      <c r="E93" s="230">
        <v>270</v>
      </c>
      <c r="F93" s="342">
        <v>7.0000000000000007E-2</v>
      </c>
      <c r="G93" s="296"/>
      <c r="H93" s="296"/>
      <c r="I93" s="296"/>
      <c r="J93" s="347"/>
      <c r="K93" s="347"/>
      <c r="L93" s="352"/>
      <c r="M93" s="352"/>
      <c r="N93" s="296"/>
      <c r="O93" s="296"/>
      <c r="P93" s="296"/>
    </row>
    <row r="94" spans="1:16" ht="10.5" customHeight="1" x14ac:dyDescent="0.2">
      <c r="A94" s="299" t="s">
        <v>158</v>
      </c>
      <c r="B94" s="230">
        <v>41</v>
      </c>
      <c r="C94" s="230">
        <v>72</v>
      </c>
      <c r="D94" s="230">
        <v>0</v>
      </c>
      <c r="E94" s="230">
        <v>113</v>
      </c>
      <c r="F94" s="342">
        <v>0.36299999999999999</v>
      </c>
      <c r="G94" s="296"/>
      <c r="H94" s="296"/>
      <c r="I94" s="296"/>
      <c r="J94" s="347"/>
      <c r="K94" s="347"/>
      <c r="L94" s="352"/>
      <c r="M94" s="352"/>
      <c r="N94" s="296"/>
      <c r="O94" s="296"/>
      <c r="P94" s="296"/>
    </row>
    <row r="95" spans="1:16" ht="10.5" customHeight="1" x14ac:dyDescent="0.2">
      <c r="A95" s="299" t="s">
        <v>159</v>
      </c>
      <c r="B95" s="230">
        <v>10</v>
      </c>
      <c r="C95" s="230">
        <v>27</v>
      </c>
      <c r="D95" s="230">
        <v>8</v>
      </c>
      <c r="E95" s="230">
        <v>45</v>
      </c>
      <c r="F95" s="342">
        <v>0.222</v>
      </c>
      <c r="G95" s="296"/>
      <c r="H95" s="296"/>
      <c r="I95" s="296"/>
      <c r="J95" s="347"/>
      <c r="K95" s="347"/>
      <c r="L95" s="352"/>
      <c r="M95" s="352"/>
      <c r="N95" s="296"/>
      <c r="O95" s="296"/>
      <c r="P95" s="296"/>
    </row>
    <row r="96" spans="1:16" ht="10.5" customHeight="1" x14ac:dyDescent="0.2">
      <c r="A96" s="299" t="s">
        <v>160</v>
      </c>
      <c r="B96" s="230">
        <v>7</v>
      </c>
      <c r="C96" s="230">
        <v>49</v>
      </c>
      <c r="D96" s="230">
        <v>12</v>
      </c>
      <c r="E96" s="230">
        <v>68</v>
      </c>
      <c r="F96" s="342">
        <v>0.10299999999999999</v>
      </c>
      <c r="G96" s="296"/>
      <c r="H96" s="296"/>
      <c r="I96" s="296"/>
      <c r="J96" s="347"/>
      <c r="K96" s="347"/>
      <c r="L96" s="352"/>
      <c r="M96" s="352"/>
      <c r="N96" s="296"/>
      <c r="O96" s="296"/>
      <c r="P96" s="296"/>
    </row>
    <row r="97" spans="1:16" ht="10.5" customHeight="1" x14ac:dyDescent="0.2">
      <c r="A97" s="299" t="s">
        <v>90</v>
      </c>
      <c r="B97" s="230">
        <v>0</v>
      </c>
      <c r="C97" s="230">
        <v>165</v>
      </c>
      <c r="D97" s="230">
        <v>4</v>
      </c>
      <c r="E97" s="230">
        <v>169</v>
      </c>
      <c r="F97" s="342">
        <v>0</v>
      </c>
      <c r="G97" s="296"/>
      <c r="H97" s="296"/>
      <c r="I97" s="296"/>
      <c r="J97" s="347"/>
      <c r="K97" s="347"/>
      <c r="L97" s="352"/>
      <c r="M97" s="352"/>
      <c r="N97" s="296"/>
      <c r="O97" s="296"/>
      <c r="P97" s="296"/>
    </row>
    <row r="98" spans="1:16" ht="10.5" customHeight="1" x14ac:dyDescent="0.2">
      <c r="A98" s="299" t="s">
        <v>113</v>
      </c>
      <c r="B98" s="230">
        <v>0</v>
      </c>
      <c r="C98" s="230">
        <v>552</v>
      </c>
      <c r="D98" s="230">
        <v>389</v>
      </c>
      <c r="E98" s="230">
        <v>941</v>
      </c>
      <c r="F98" s="342">
        <v>0</v>
      </c>
      <c r="G98" s="296"/>
      <c r="H98" s="296"/>
      <c r="I98" s="296"/>
      <c r="J98" s="347"/>
      <c r="K98" s="347"/>
      <c r="L98" s="352"/>
      <c r="M98" s="352"/>
      <c r="N98" s="296"/>
      <c r="O98" s="296"/>
      <c r="P98" s="296"/>
    </row>
    <row r="99" spans="1:16" ht="10.5" customHeight="1" x14ac:dyDescent="0.2">
      <c r="A99" s="299" t="s">
        <v>161</v>
      </c>
      <c r="B99" s="230">
        <v>9</v>
      </c>
      <c r="C99" s="230">
        <v>151</v>
      </c>
      <c r="D99" s="230">
        <v>7</v>
      </c>
      <c r="E99" s="230">
        <v>167</v>
      </c>
      <c r="F99" s="342">
        <v>5.3999999999999999E-2</v>
      </c>
      <c r="G99" s="296"/>
      <c r="H99" s="296"/>
      <c r="I99" s="296"/>
      <c r="J99" s="347"/>
      <c r="K99" s="347"/>
      <c r="L99" s="352"/>
      <c r="M99" s="352"/>
      <c r="N99" s="296"/>
      <c r="O99" s="296"/>
      <c r="P99" s="296"/>
    </row>
    <row r="100" spans="1:16" ht="10.5" customHeight="1" x14ac:dyDescent="0.2">
      <c r="A100" s="299" t="s">
        <v>162</v>
      </c>
      <c r="B100" s="230">
        <v>112</v>
      </c>
      <c r="C100" s="230">
        <v>332</v>
      </c>
      <c r="D100" s="230">
        <v>99</v>
      </c>
      <c r="E100" s="230">
        <v>543</v>
      </c>
      <c r="F100" s="342">
        <v>0.20599999999999999</v>
      </c>
      <c r="G100" s="296"/>
      <c r="H100" s="296"/>
      <c r="I100" s="296"/>
      <c r="J100" s="347"/>
      <c r="K100" s="347"/>
      <c r="L100" s="352"/>
      <c r="M100" s="352"/>
      <c r="N100" s="296"/>
      <c r="O100" s="296"/>
      <c r="P100" s="296"/>
    </row>
    <row r="101" spans="1:16" ht="10.5" customHeight="1" x14ac:dyDescent="0.2">
      <c r="A101" s="299" t="s">
        <v>91</v>
      </c>
      <c r="B101" s="230">
        <v>241</v>
      </c>
      <c r="C101" s="230">
        <v>1052</v>
      </c>
      <c r="D101" s="230">
        <v>248</v>
      </c>
      <c r="E101" s="230">
        <v>1541</v>
      </c>
      <c r="F101" s="342">
        <v>0.156</v>
      </c>
      <c r="G101" s="296"/>
      <c r="H101" s="296"/>
      <c r="I101" s="296"/>
      <c r="J101" s="347"/>
      <c r="K101" s="347"/>
      <c r="L101" s="352"/>
      <c r="M101" s="352"/>
      <c r="N101" s="296"/>
      <c r="O101" s="296"/>
      <c r="P101" s="296"/>
    </row>
    <row r="102" spans="1:16" ht="10.5" customHeight="1" x14ac:dyDescent="0.2">
      <c r="A102" s="299" t="s">
        <v>41</v>
      </c>
      <c r="B102" s="230">
        <v>0</v>
      </c>
      <c r="C102" s="230">
        <v>274</v>
      </c>
      <c r="D102" s="230">
        <v>50</v>
      </c>
      <c r="E102" s="230">
        <v>324</v>
      </c>
      <c r="F102" s="342">
        <v>0</v>
      </c>
      <c r="G102" s="296"/>
      <c r="H102" s="296"/>
      <c r="I102" s="296"/>
      <c r="J102" s="347"/>
      <c r="K102" s="347"/>
      <c r="L102" s="352"/>
      <c r="M102" s="352"/>
      <c r="N102" s="296"/>
      <c r="O102" s="296"/>
      <c r="P102" s="296"/>
    </row>
    <row r="103" spans="1:16" ht="10.5" customHeight="1" x14ac:dyDescent="0.2">
      <c r="A103" s="299" t="s">
        <v>163</v>
      </c>
      <c r="B103" s="230">
        <v>19</v>
      </c>
      <c r="C103" s="230">
        <v>90</v>
      </c>
      <c r="D103" s="230">
        <v>5</v>
      </c>
      <c r="E103" s="230">
        <v>114</v>
      </c>
      <c r="F103" s="342">
        <v>0.16700000000000001</v>
      </c>
      <c r="G103" s="296"/>
      <c r="H103" s="296"/>
      <c r="I103" s="296"/>
      <c r="J103" s="347"/>
      <c r="K103" s="347"/>
      <c r="L103" s="352"/>
      <c r="M103" s="352"/>
      <c r="N103" s="296"/>
      <c r="O103" s="296"/>
      <c r="P103" s="296"/>
    </row>
    <row r="104" spans="1:16" ht="10.5" customHeight="1" x14ac:dyDescent="0.2">
      <c r="A104" s="299" t="s">
        <v>164</v>
      </c>
      <c r="B104" s="230">
        <v>0</v>
      </c>
      <c r="C104" s="230">
        <v>331</v>
      </c>
      <c r="D104" s="230">
        <v>23</v>
      </c>
      <c r="E104" s="230">
        <v>354</v>
      </c>
      <c r="F104" s="342">
        <v>0</v>
      </c>
      <c r="G104" s="296"/>
      <c r="H104" s="296"/>
      <c r="I104" s="296"/>
      <c r="J104" s="347"/>
      <c r="K104" s="347"/>
      <c r="L104" s="352"/>
      <c r="M104" s="352"/>
      <c r="N104" s="296"/>
      <c r="O104" s="296"/>
      <c r="P104" s="296"/>
    </row>
    <row r="105" spans="1:16" ht="10.5" customHeight="1" x14ac:dyDescent="0.2">
      <c r="A105" s="299" t="s">
        <v>165</v>
      </c>
      <c r="B105" s="230">
        <v>0</v>
      </c>
      <c r="C105" s="230">
        <v>136</v>
      </c>
      <c r="D105" s="230">
        <v>9</v>
      </c>
      <c r="E105" s="230">
        <v>145</v>
      </c>
      <c r="F105" s="342">
        <v>0</v>
      </c>
      <c r="G105" s="296"/>
      <c r="H105" s="296"/>
      <c r="I105" s="296"/>
      <c r="J105" s="347"/>
      <c r="K105" s="347"/>
      <c r="L105" s="352"/>
      <c r="M105" s="352"/>
      <c r="N105" s="296"/>
      <c r="O105" s="296"/>
      <c r="P105" s="296"/>
    </row>
    <row r="106" spans="1:16" ht="10.5" customHeight="1" x14ac:dyDescent="0.2">
      <c r="A106" s="299" t="s">
        <v>114</v>
      </c>
      <c r="B106" s="230">
        <v>0</v>
      </c>
      <c r="C106" s="230">
        <v>404</v>
      </c>
      <c r="D106" s="230">
        <v>176</v>
      </c>
      <c r="E106" s="230">
        <v>580</v>
      </c>
      <c r="F106" s="342">
        <v>0</v>
      </c>
      <c r="G106" s="296"/>
      <c r="H106" s="296"/>
      <c r="I106" s="296"/>
      <c r="J106" s="347"/>
      <c r="K106" s="347"/>
      <c r="L106" s="352"/>
      <c r="M106" s="352"/>
      <c r="N106" s="296"/>
      <c r="O106" s="296"/>
      <c r="P106" s="296"/>
    </row>
    <row r="107" spans="1:16" ht="10.5" customHeight="1" x14ac:dyDescent="0.2">
      <c r="A107" s="299" t="s">
        <v>92</v>
      </c>
      <c r="B107" s="230">
        <v>5</v>
      </c>
      <c r="C107" s="230">
        <v>211</v>
      </c>
      <c r="D107" s="230">
        <v>15</v>
      </c>
      <c r="E107" s="230">
        <v>231</v>
      </c>
      <c r="F107" s="342">
        <v>2.1999999999999999E-2</v>
      </c>
      <c r="G107" s="296"/>
      <c r="H107" s="296"/>
      <c r="I107" s="296"/>
      <c r="J107" s="347"/>
      <c r="K107" s="347"/>
      <c r="L107" s="352"/>
      <c r="M107" s="352"/>
      <c r="N107" s="296"/>
      <c r="O107" s="296"/>
      <c r="P107" s="296"/>
    </row>
    <row r="108" spans="1:16" ht="10.5" customHeight="1" x14ac:dyDescent="0.2">
      <c r="A108" s="299" t="s">
        <v>42</v>
      </c>
      <c r="B108" s="230">
        <v>27</v>
      </c>
      <c r="C108" s="230">
        <v>709</v>
      </c>
      <c r="D108" s="230">
        <v>158</v>
      </c>
      <c r="E108" s="230">
        <v>894</v>
      </c>
      <c r="F108" s="342">
        <v>0.03</v>
      </c>
      <c r="G108" s="296"/>
      <c r="H108" s="296"/>
      <c r="I108" s="296"/>
      <c r="J108" s="347"/>
      <c r="K108" s="347"/>
      <c r="L108" s="352"/>
      <c r="M108" s="352"/>
      <c r="N108" s="296"/>
      <c r="O108" s="296"/>
      <c r="P108" s="296"/>
    </row>
    <row r="109" spans="1:16" ht="10.5" customHeight="1" x14ac:dyDescent="0.2">
      <c r="A109" s="299" t="s">
        <v>176</v>
      </c>
      <c r="B109" s="230">
        <v>44</v>
      </c>
      <c r="C109" s="230">
        <v>11</v>
      </c>
      <c r="D109" s="230">
        <v>132</v>
      </c>
      <c r="E109" s="230">
        <v>187</v>
      </c>
      <c r="F109" s="342">
        <v>0.23499999999999999</v>
      </c>
      <c r="G109" s="296"/>
      <c r="H109" s="296"/>
      <c r="I109" s="296"/>
      <c r="J109" s="347"/>
      <c r="K109" s="347"/>
      <c r="L109" s="352"/>
      <c r="M109" s="352"/>
      <c r="N109" s="296"/>
      <c r="O109" s="296"/>
      <c r="P109" s="296"/>
    </row>
    <row r="110" spans="1:16" ht="10.5" customHeight="1" x14ac:dyDescent="0.2">
      <c r="A110" s="299" t="s">
        <v>43</v>
      </c>
      <c r="B110" s="230">
        <v>0</v>
      </c>
      <c r="C110" s="230">
        <v>272</v>
      </c>
      <c r="D110" s="230">
        <v>41</v>
      </c>
      <c r="E110" s="230">
        <v>313</v>
      </c>
      <c r="F110" s="342">
        <v>0</v>
      </c>
      <c r="G110" s="296"/>
      <c r="H110" s="296"/>
      <c r="I110" s="296"/>
      <c r="J110" s="347"/>
      <c r="K110" s="347"/>
      <c r="L110" s="352"/>
      <c r="M110" s="352"/>
      <c r="N110" s="296"/>
      <c r="O110" s="296"/>
      <c r="P110" s="296"/>
    </row>
    <row r="111" spans="1:16" ht="10.5" customHeight="1" x14ac:dyDescent="0.2">
      <c r="A111" s="299" t="s">
        <v>115</v>
      </c>
      <c r="B111" s="230">
        <v>0</v>
      </c>
      <c r="C111" s="230">
        <v>200</v>
      </c>
      <c r="D111" s="230">
        <v>125</v>
      </c>
      <c r="E111" s="230">
        <v>325</v>
      </c>
      <c r="F111" s="342">
        <v>0</v>
      </c>
      <c r="G111" s="296"/>
      <c r="H111" s="296"/>
      <c r="I111" s="296"/>
      <c r="J111" s="347"/>
      <c r="K111" s="347"/>
      <c r="L111" s="352"/>
      <c r="M111" s="352"/>
      <c r="N111" s="296"/>
      <c r="O111" s="296"/>
      <c r="P111" s="296"/>
    </row>
    <row r="112" spans="1:16" ht="10.5" customHeight="1" x14ac:dyDescent="0.2">
      <c r="A112" s="299" t="s">
        <v>173</v>
      </c>
      <c r="B112" s="230">
        <v>0</v>
      </c>
      <c r="C112" s="230">
        <v>323</v>
      </c>
      <c r="D112" s="230">
        <v>0</v>
      </c>
      <c r="E112" s="230">
        <v>323</v>
      </c>
      <c r="F112" s="342">
        <v>0</v>
      </c>
      <c r="G112" s="296"/>
      <c r="H112" s="296"/>
      <c r="I112" s="296"/>
      <c r="J112" s="347"/>
      <c r="K112" s="347"/>
      <c r="L112" s="352"/>
      <c r="M112" s="352"/>
      <c r="N112" s="296"/>
      <c r="O112" s="296"/>
      <c r="P112" s="296"/>
    </row>
    <row r="113" spans="1:16" ht="10.5" customHeight="1" x14ac:dyDescent="0.2">
      <c r="A113" s="299" t="s">
        <v>116</v>
      </c>
      <c r="B113" s="230">
        <v>23</v>
      </c>
      <c r="C113" s="230">
        <v>106</v>
      </c>
      <c r="D113" s="230">
        <v>49</v>
      </c>
      <c r="E113" s="230">
        <v>178</v>
      </c>
      <c r="F113" s="342">
        <v>0.129</v>
      </c>
      <c r="G113" s="296"/>
      <c r="H113" s="296"/>
      <c r="I113" s="296"/>
      <c r="J113" s="347"/>
      <c r="K113" s="347"/>
      <c r="L113" s="352"/>
      <c r="M113" s="352"/>
      <c r="N113" s="296"/>
      <c r="O113" s="296"/>
      <c r="P113" s="296"/>
    </row>
    <row r="114" spans="1:16" ht="10.5" customHeight="1" x14ac:dyDescent="0.2">
      <c r="A114" s="299" t="s">
        <v>117</v>
      </c>
      <c r="B114" s="230">
        <v>0</v>
      </c>
      <c r="C114" s="230">
        <v>198</v>
      </c>
      <c r="D114" s="230">
        <v>122</v>
      </c>
      <c r="E114" s="230">
        <v>320</v>
      </c>
      <c r="F114" s="342">
        <v>0</v>
      </c>
      <c r="G114" s="296"/>
      <c r="H114" s="296"/>
      <c r="I114" s="296"/>
      <c r="J114" s="347"/>
      <c r="K114" s="347"/>
      <c r="L114" s="352"/>
      <c r="M114" s="352"/>
      <c r="N114" s="296"/>
      <c r="O114" s="296"/>
      <c r="P114" s="296"/>
    </row>
    <row r="115" spans="1:16" ht="10.5" customHeight="1" x14ac:dyDescent="0.2">
      <c r="A115" s="299" t="s">
        <v>166</v>
      </c>
      <c r="B115" s="230">
        <v>262</v>
      </c>
      <c r="C115" s="230">
        <v>1645</v>
      </c>
      <c r="D115" s="230">
        <v>348</v>
      </c>
      <c r="E115" s="230">
        <v>2255</v>
      </c>
      <c r="F115" s="342">
        <v>0.11600000000000001</v>
      </c>
      <c r="G115" s="296"/>
      <c r="H115" s="296"/>
      <c r="I115" s="296"/>
      <c r="J115" s="347"/>
      <c r="K115" s="347"/>
      <c r="L115" s="352"/>
      <c r="M115" s="352"/>
      <c r="N115" s="296"/>
      <c r="O115" s="296"/>
      <c r="P115" s="296"/>
    </row>
    <row r="116" spans="1:16" ht="10.5" customHeight="1" x14ac:dyDescent="0.2">
      <c r="A116" s="299" t="s">
        <v>44</v>
      </c>
      <c r="B116" s="230">
        <v>0</v>
      </c>
      <c r="C116" s="230">
        <v>155</v>
      </c>
      <c r="D116" s="230">
        <v>7</v>
      </c>
      <c r="E116" s="230">
        <v>162</v>
      </c>
      <c r="F116" s="342">
        <v>0</v>
      </c>
      <c r="G116" s="296"/>
      <c r="H116" s="296"/>
      <c r="I116" s="296"/>
      <c r="J116" s="347"/>
      <c r="K116" s="347"/>
      <c r="L116" s="352"/>
      <c r="M116" s="352"/>
      <c r="N116" s="296"/>
      <c r="O116" s="296"/>
      <c r="P116" s="296"/>
    </row>
    <row r="117" spans="1:16" ht="10.5" customHeight="1" x14ac:dyDescent="0.2">
      <c r="A117" s="299" t="s">
        <v>45</v>
      </c>
      <c r="B117" s="230">
        <v>0</v>
      </c>
      <c r="C117" s="230">
        <v>241</v>
      </c>
      <c r="D117" s="230">
        <v>26</v>
      </c>
      <c r="E117" s="230">
        <v>267</v>
      </c>
      <c r="F117" s="342">
        <v>0</v>
      </c>
      <c r="G117" s="296"/>
      <c r="H117" s="296"/>
      <c r="I117" s="296"/>
      <c r="J117" s="347"/>
      <c r="K117" s="347"/>
      <c r="L117" s="352"/>
      <c r="M117" s="352"/>
      <c r="N117" s="296"/>
      <c r="O117" s="296"/>
      <c r="P117" s="296"/>
    </row>
    <row r="118" spans="1:16" ht="10.5" customHeight="1" x14ac:dyDescent="0.2">
      <c r="A118" s="299" t="s">
        <v>46</v>
      </c>
      <c r="B118" s="230">
        <v>15</v>
      </c>
      <c r="C118" s="230">
        <v>551</v>
      </c>
      <c r="D118" s="230">
        <v>91</v>
      </c>
      <c r="E118" s="230">
        <v>657</v>
      </c>
      <c r="F118" s="342">
        <v>2.3E-2</v>
      </c>
      <c r="G118" s="296"/>
      <c r="H118" s="296"/>
      <c r="I118" s="296"/>
      <c r="J118" s="347"/>
      <c r="K118" s="347"/>
      <c r="L118" s="352"/>
      <c r="M118" s="352"/>
      <c r="N118" s="296"/>
      <c r="O118" s="296"/>
      <c r="P118" s="296"/>
    </row>
    <row r="119" spans="1:16" ht="10.5" customHeight="1" x14ac:dyDescent="0.2">
      <c r="A119" s="299" t="s">
        <v>167</v>
      </c>
      <c r="B119" s="230">
        <v>0</v>
      </c>
      <c r="C119" s="230">
        <v>408</v>
      </c>
      <c r="D119" s="230">
        <v>47</v>
      </c>
      <c r="E119" s="230">
        <v>455</v>
      </c>
      <c r="F119" s="342">
        <v>0</v>
      </c>
      <c r="G119" s="296"/>
      <c r="H119" s="296"/>
      <c r="I119" s="296"/>
      <c r="J119" s="347"/>
      <c r="K119" s="347"/>
      <c r="L119" s="352"/>
      <c r="M119" s="352"/>
      <c r="N119" s="296"/>
      <c r="O119" s="296"/>
      <c r="P119" s="296"/>
    </row>
    <row r="120" spans="1:16" ht="10.5" customHeight="1" x14ac:dyDescent="0.2">
      <c r="A120" s="299" t="s">
        <v>93</v>
      </c>
      <c r="B120" s="230">
        <v>0</v>
      </c>
      <c r="C120" s="230">
        <v>145</v>
      </c>
      <c r="D120" s="230">
        <v>23</v>
      </c>
      <c r="E120" s="230">
        <v>168</v>
      </c>
      <c r="F120" s="342">
        <v>0</v>
      </c>
      <c r="G120" s="296"/>
      <c r="H120" s="296"/>
      <c r="I120" s="296"/>
      <c r="J120" s="347"/>
      <c r="K120" s="347"/>
      <c r="L120" s="352"/>
      <c r="M120" s="352"/>
      <c r="N120" s="296"/>
      <c r="O120" s="296"/>
      <c r="P120" s="296"/>
    </row>
    <row r="121" spans="1:16" ht="10.5" customHeight="1" x14ac:dyDescent="0.2">
      <c r="A121" s="299" t="s">
        <v>47</v>
      </c>
      <c r="B121" s="230">
        <v>0</v>
      </c>
      <c r="C121" s="230">
        <v>786</v>
      </c>
      <c r="D121" s="230">
        <v>637</v>
      </c>
      <c r="E121" s="230">
        <v>1423</v>
      </c>
      <c r="F121" s="342">
        <v>0</v>
      </c>
      <c r="G121" s="296"/>
      <c r="H121" s="296"/>
      <c r="I121" s="296"/>
      <c r="J121" s="347"/>
      <c r="K121" s="347"/>
      <c r="L121" s="352"/>
      <c r="M121" s="352"/>
      <c r="N121" s="296"/>
      <c r="O121" s="296"/>
      <c r="P121" s="296"/>
    </row>
    <row r="122" spans="1:16" ht="10.5" customHeight="1" x14ac:dyDescent="0.2">
      <c r="A122" s="299" t="s">
        <v>168</v>
      </c>
      <c r="B122" s="230">
        <v>0</v>
      </c>
      <c r="C122" s="230">
        <v>504</v>
      </c>
      <c r="D122" s="230">
        <v>66</v>
      </c>
      <c r="E122" s="230">
        <v>570</v>
      </c>
      <c r="F122" s="342">
        <v>0</v>
      </c>
      <c r="G122" s="296"/>
      <c r="H122" s="296"/>
      <c r="I122" s="296"/>
      <c r="J122" s="347"/>
      <c r="K122" s="347"/>
      <c r="L122" s="352"/>
      <c r="M122" s="352"/>
      <c r="N122" s="296"/>
      <c r="O122" s="296"/>
      <c r="P122" s="296"/>
    </row>
    <row r="123" spans="1:16" ht="10.5" customHeight="1" x14ac:dyDescent="0.2">
      <c r="A123" s="299" t="s">
        <v>94</v>
      </c>
      <c r="B123" s="230">
        <v>0</v>
      </c>
      <c r="C123" s="230">
        <v>200</v>
      </c>
      <c r="D123" s="230">
        <v>10</v>
      </c>
      <c r="E123" s="230">
        <v>210</v>
      </c>
      <c r="F123" s="342">
        <v>0</v>
      </c>
      <c r="G123" s="296"/>
      <c r="H123" s="296"/>
      <c r="I123" s="296"/>
      <c r="J123" s="347"/>
      <c r="K123" s="347"/>
      <c r="L123" s="352"/>
      <c r="M123" s="352"/>
      <c r="N123" s="296"/>
      <c r="O123" s="296"/>
      <c r="P123" s="296"/>
    </row>
    <row r="124" spans="1:16" ht="10.5" customHeight="1" x14ac:dyDescent="0.2">
      <c r="A124" s="299" t="s">
        <v>118</v>
      </c>
      <c r="B124" s="230">
        <v>111</v>
      </c>
      <c r="C124" s="230">
        <v>1305</v>
      </c>
      <c r="D124" s="230">
        <v>255</v>
      </c>
      <c r="E124" s="230">
        <v>1671</v>
      </c>
      <c r="F124" s="342">
        <v>6.6000000000000003E-2</v>
      </c>
      <c r="G124" s="296"/>
      <c r="N124" s="296"/>
      <c r="O124" s="296"/>
      <c r="P124" s="296"/>
    </row>
    <row r="125" spans="1:16" ht="10.5" customHeight="1" x14ac:dyDescent="0.2">
      <c r="A125" s="300" t="s">
        <v>48</v>
      </c>
      <c r="B125" s="301">
        <v>258</v>
      </c>
      <c r="C125" s="301">
        <v>1248</v>
      </c>
      <c r="D125" s="301">
        <v>499</v>
      </c>
      <c r="E125" s="301">
        <v>2005</v>
      </c>
      <c r="F125" s="343">
        <v>0.129</v>
      </c>
      <c r="G125" s="296"/>
      <c r="N125" s="296"/>
    </row>
  </sheetData>
  <mergeCells count="5">
    <mergeCell ref="R1:R2"/>
    <mergeCell ref="Q1:Q2"/>
    <mergeCell ref="S1:S2"/>
    <mergeCell ref="T1:T2"/>
    <mergeCell ref="U1:U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I30"/>
  <sheetViews>
    <sheetView showGridLines="0" zoomScaleNormal="100" workbookViewId="0">
      <selection activeCell="I29" sqref="A4:I29"/>
    </sheetView>
  </sheetViews>
  <sheetFormatPr baseColWidth="10" defaultRowHeight="12.75" x14ac:dyDescent="0.2"/>
  <cols>
    <col min="1" max="1" width="6.625" style="293" customWidth="1"/>
    <col min="2" max="2" width="13.25" bestFit="1" customWidth="1"/>
    <col min="3" max="9" width="8.875" style="280" customWidth="1"/>
  </cols>
  <sheetData>
    <row r="1" spans="1:9" ht="18" x14ac:dyDescent="0.2">
      <c r="A1" s="291" t="s">
        <v>55</v>
      </c>
      <c r="C1" s="274"/>
      <c r="D1" s="274"/>
      <c r="E1" s="274"/>
      <c r="F1" s="274"/>
      <c r="G1" s="274"/>
      <c r="H1" s="274"/>
      <c r="I1" s="274"/>
    </row>
    <row r="2" spans="1:9" ht="15.75" x14ac:dyDescent="0.25">
      <c r="A2" s="292" t="s">
        <v>447</v>
      </c>
      <c r="C2" s="275"/>
      <c r="D2" s="275"/>
      <c r="E2" s="275"/>
      <c r="F2" s="275"/>
      <c r="G2" s="275"/>
      <c r="H2" s="275"/>
      <c r="I2" s="275"/>
    </row>
    <row r="4" spans="1:9" ht="11.45" customHeight="1" x14ac:dyDescent="0.2">
      <c r="A4" s="485"/>
      <c r="B4" s="485"/>
      <c r="C4" s="492" t="s">
        <v>4</v>
      </c>
      <c r="D4" s="493"/>
      <c r="E4" s="492" t="s">
        <v>50</v>
      </c>
      <c r="F4" s="493"/>
      <c r="G4" s="492" t="s">
        <v>5</v>
      </c>
      <c r="H4" s="493"/>
      <c r="I4" s="487" t="s">
        <v>7</v>
      </c>
    </row>
    <row r="5" spans="1:9" ht="11.45" customHeight="1" x14ac:dyDescent="0.2">
      <c r="A5" s="486"/>
      <c r="B5" s="486"/>
      <c r="C5" s="278" t="s">
        <v>6</v>
      </c>
      <c r="D5" s="277" t="s">
        <v>0</v>
      </c>
      <c r="E5" s="279" t="s">
        <v>6</v>
      </c>
      <c r="F5" s="277" t="s">
        <v>0</v>
      </c>
      <c r="G5" s="279" t="s">
        <v>6</v>
      </c>
      <c r="H5" s="276" t="s">
        <v>0</v>
      </c>
      <c r="I5" s="488"/>
    </row>
    <row r="6" spans="1:9" ht="11.45" customHeight="1" x14ac:dyDescent="0.2">
      <c r="A6" s="489" t="s">
        <v>10</v>
      </c>
      <c r="B6" s="287" t="s">
        <v>71</v>
      </c>
      <c r="C6" s="319">
        <v>59</v>
      </c>
      <c r="D6" s="320">
        <v>0.5</v>
      </c>
      <c r="E6" s="319">
        <v>10399</v>
      </c>
      <c r="F6" s="320">
        <v>79.7</v>
      </c>
      <c r="G6" s="319">
        <v>2594</v>
      </c>
      <c r="H6" s="320">
        <v>19.899999999999999</v>
      </c>
      <c r="I6" s="321">
        <v>13052</v>
      </c>
    </row>
    <row r="7" spans="1:9" ht="11.45" customHeight="1" x14ac:dyDescent="0.2">
      <c r="A7" s="490"/>
      <c r="B7" s="288" t="s">
        <v>11</v>
      </c>
      <c r="C7" s="319">
        <v>157</v>
      </c>
      <c r="D7" s="320">
        <v>23</v>
      </c>
      <c r="E7" s="319">
        <v>378</v>
      </c>
      <c r="F7" s="320">
        <v>55.3</v>
      </c>
      <c r="G7" s="319">
        <v>148</v>
      </c>
      <c r="H7" s="320">
        <v>21.7</v>
      </c>
      <c r="I7" s="321">
        <v>683</v>
      </c>
    </row>
    <row r="8" spans="1:9" ht="11.45" customHeight="1" x14ac:dyDescent="0.2">
      <c r="A8" s="490"/>
      <c r="B8" s="288" t="s">
        <v>72</v>
      </c>
      <c r="C8" s="319">
        <v>1363</v>
      </c>
      <c r="D8" s="320">
        <v>15.1</v>
      </c>
      <c r="E8" s="319">
        <v>5619</v>
      </c>
      <c r="F8" s="320">
        <v>62.4</v>
      </c>
      <c r="G8" s="319">
        <v>2022</v>
      </c>
      <c r="H8" s="320">
        <v>22.5</v>
      </c>
      <c r="I8" s="321">
        <v>9004</v>
      </c>
    </row>
    <row r="9" spans="1:9" ht="11.45" customHeight="1" x14ac:dyDescent="0.2">
      <c r="A9" s="490"/>
      <c r="B9" s="289" t="s">
        <v>7</v>
      </c>
      <c r="C9" s="322">
        <v>1579</v>
      </c>
      <c r="D9" s="323">
        <v>6.9</v>
      </c>
      <c r="E9" s="322">
        <v>16396</v>
      </c>
      <c r="F9" s="323">
        <v>72.099999999999994</v>
      </c>
      <c r="G9" s="322">
        <v>4764</v>
      </c>
      <c r="H9" s="323">
        <v>21</v>
      </c>
      <c r="I9" s="324">
        <v>22739</v>
      </c>
    </row>
    <row r="10" spans="1:9" ht="11.45" customHeight="1" x14ac:dyDescent="0.2">
      <c r="A10" s="489" t="s">
        <v>12</v>
      </c>
      <c r="B10" s="287" t="s">
        <v>71</v>
      </c>
      <c r="C10" s="325">
        <v>101</v>
      </c>
      <c r="D10" s="326">
        <v>2</v>
      </c>
      <c r="E10" s="325">
        <v>4172</v>
      </c>
      <c r="F10" s="326">
        <v>83.7</v>
      </c>
      <c r="G10" s="325">
        <v>713</v>
      </c>
      <c r="H10" s="326">
        <v>14.3</v>
      </c>
      <c r="I10" s="327">
        <v>4986</v>
      </c>
    </row>
    <row r="11" spans="1:9" ht="11.45" customHeight="1" x14ac:dyDescent="0.2">
      <c r="A11" s="490"/>
      <c r="B11" s="288" t="s">
        <v>11</v>
      </c>
      <c r="C11" s="319">
        <v>233</v>
      </c>
      <c r="D11" s="320">
        <v>45.9</v>
      </c>
      <c r="E11" s="319">
        <v>232</v>
      </c>
      <c r="F11" s="320">
        <v>45.7</v>
      </c>
      <c r="G11" s="319">
        <v>43</v>
      </c>
      <c r="H11" s="320">
        <v>8.5</v>
      </c>
      <c r="I11" s="321">
        <v>508</v>
      </c>
    </row>
    <row r="12" spans="1:9" ht="11.45" customHeight="1" x14ac:dyDescent="0.2">
      <c r="A12" s="490"/>
      <c r="B12" s="288" t="s">
        <v>72</v>
      </c>
      <c r="C12" s="319">
        <v>625</v>
      </c>
      <c r="D12" s="320">
        <v>22.5</v>
      </c>
      <c r="E12" s="319">
        <v>1828</v>
      </c>
      <c r="F12" s="320">
        <v>65.7</v>
      </c>
      <c r="G12" s="319">
        <v>328</v>
      </c>
      <c r="H12" s="320">
        <v>11.8</v>
      </c>
      <c r="I12" s="321">
        <v>2781</v>
      </c>
    </row>
    <row r="13" spans="1:9" ht="11.45" customHeight="1" x14ac:dyDescent="0.2">
      <c r="A13" s="490"/>
      <c r="B13" s="288" t="s">
        <v>1</v>
      </c>
      <c r="C13" s="319">
        <v>36</v>
      </c>
      <c r="D13" s="320">
        <v>41.9</v>
      </c>
      <c r="E13" s="319">
        <v>45</v>
      </c>
      <c r="F13" s="320">
        <v>52.3</v>
      </c>
      <c r="G13" s="319">
        <v>5</v>
      </c>
      <c r="H13" s="320">
        <v>5.8</v>
      </c>
      <c r="I13" s="321">
        <v>86</v>
      </c>
    </row>
    <row r="14" spans="1:9" ht="11.45" customHeight="1" x14ac:dyDescent="0.2">
      <c r="A14" s="491"/>
      <c r="B14" s="290" t="s">
        <v>7</v>
      </c>
      <c r="C14" s="328">
        <v>995</v>
      </c>
      <c r="D14" s="329">
        <v>11.9</v>
      </c>
      <c r="E14" s="328">
        <v>6277</v>
      </c>
      <c r="F14" s="329">
        <v>75.099999999999994</v>
      </c>
      <c r="G14" s="328">
        <v>1089</v>
      </c>
      <c r="H14" s="329">
        <v>13</v>
      </c>
      <c r="I14" s="330">
        <v>8361</v>
      </c>
    </row>
    <row r="15" spans="1:9" ht="11.45" customHeight="1" x14ac:dyDescent="0.2">
      <c r="A15" s="489" t="s">
        <v>13</v>
      </c>
      <c r="B15" s="288" t="s">
        <v>71</v>
      </c>
      <c r="C15" s="319">
        <v>28</v>
      </c>
      <c r="D15" s="320">
        <v>0.4</v>
      </c>
      <c r="E15" s="319">
        <v>5350</v>
      </c>
      <c r="F15" s="320">
        <v>81.2</v>
      </c>
      <c r="G15" s="319">
        <v>1207</v>
      </c>
      <c r="H15" s="320">
        <v>18.3</v>
      </c>
      <c r="I15" s="321">
        <v>6585</v>
      </c>
    </row>
    <row r="16" spans="1:9" ht="11.45" customHeight="1" x14ac:dyDescent="0.2">
      <c r="A16" s="490"/>
      <c r="B16" s="288" t="s">
        <v>11</v>
      </c>
      <c r="C16" s="319">
        <v>116</v>
      </c>
      <c r="D16" s="320">
        <v>24.9</v>
      </c>
      <c r="E16" s="319">
        <v>234</v>
      </c>
      <c r="F16" s="320">
        <v>50.3</v>
      </c>
      <c r="G16" s="319">
        <v>115</v>
      </c>
      <c r="H16" s="320">
        <v>24.7</v>
      </c>
      <c r="I16" s="321">
        <v>465</v>
      </c>
    </row>
    <row r="17" spans="1:9" ht="11.45" customHeight="1" x14ac:dyDescent="0.2">
      <c r="A17" s="490"/>
      <c r="B17" s="288" t="s">
        <v>72</v>
      </c>
      <c r="C17" s="319">
        <v>636</v>
      </c>
      <c r="D17" s="320">
        <v>16.100000000000001</v>
      </c>
      <c r="E17" s="319">
        <v>2791</v>
      </c>
      <c r="F17" s="320">
        <v>70.8</v>
      </c>
      <c r="G17" s="319">
        <v>517</v>
      </c>
      <c r="H17" s="320">
        <v>13.1</v>
      </c>
      <c r="I17" s="321">
        <v>3944</v>
      </c>
    </row>
    <row r="18" spans="1:9" ht="11.45" customHeight="1" x14ac:dyDescent="0.2">
      <c r="A18" s="490"/>
      <c r="B18" s="288" t="s">
        <v>1</v>
      </c>
      <c r="C18" s="319">
        <v>52</v>
      </c>
      <c r="D18" s="320">
        <v>60.5</v>
      </c>
      <c r="E18" s="319">
        <v>34</v>
      </c>
      <c r="F18" s="320">
        <v>39.5</v>
      </c>
      <c r="G18" s="319" t="s">
        <v>67</v>
      </c>
      <c r="H18" s="320" t="s">
        <v>67</v>
      </c>
      <c r="I18" s="321">
        <v>86</v>
      </c>
    </row>
    <row r="19" spans="1:9" ht="11.45" customHeight="1" x14ac:dyDescent="0.2">
      <c r="A19" s="490"/>
      <c r="B19" s="289" t="s">
        <v>7</v>
      </c>
      <c r="C19" s="322">
        <v>832</v>
      </c>
      <c r="D19" s="323">
        <v>7.5</v>
      </c>
      <c r="E19" s="322">
        <v>8409</v>
      </c>
      <c r="F19" s="323">
        <v>75.900000000000006</v>
      </c>
      <c r="G19" s="322">
        <v>1839</v>
      </c>
      <c r="H19" s="323">
        <v>16.600000000000001</v>
      </c>
      <c r="I19" s="324">
        <v>11080</v>
      </c>
    </row>
    <row r="20" spans="1:9" ht="11.45" customHeight="1" x14ac:dyDescent="0.2">
      <c r="A20" s="489" t="s">
        <v>14</v>
      </c>
      <c r="B20" s="287" t="s">
        <v>71</v>
      </c>
      <c r="C20" s="325">
        <v>128</v>
      </c>
      <c r="D20" s="326">
        <v>0.5</v>
      </c>
      <c r="E20" s="325">
        <v>19942</v>
      </c>
      <c r="F20" s="326">
        <v>84.6</v>
      </c>
      <c r="G20" s="325">
        <v>3504</v>
      </c>
      <c r="H20" s="326">
        <v>14.9</v>
      </c>
      <c r="I20" s="327">
        <v>23574</v>
      </c>
    </row>
    <row r="21" spans="1:9" ht="11.45" customHeight="1" x14ac:dyDescent="0.2">
      <c r="A21" s="490"/>
      <c r="B21" s="288" t="s">
        <v>11</v>
      </c>
      <c r="C21" s="319">
        <v>1113</v>
      </c>
      <c r="D21" s="320">
        <v>25.6</v>
      </c>
      <c r="E21" s="319">
        <v>2514</v>
      </c>
      <c r="F21" s="320">
        <v>57.8</v>
      </c>
      <c r="G21" s="319">
        <v>721</v>
      </c>
      <c r="H21" s="320">
        <v>16.600000000000001</v>
      </c>
      <c r="I21" s="321">
        <v>4348</v>
      </c>
    </row>
    <row r="22" spans="1:9" ht="11.45" customHeight="1" x14ac:dyDescent="0.2">
      <c r="A22" s="490"/>
      <c r="B22" s="288" t="s">
        <v>72</v>
      </c>
      <c r="C22" s="319">
        <v>1935</v>
      </c>
      <c r="D22" s="320">
        <v>12.8</v>
      </c>
      <c r="E22" s="319">
        <v>10523</v>
      </c>
      <c r="F22" s="320">
        <v>69.7</v>
      </c>
      <c r="G22" s="319">
        <v>2645</v>
      </c>
      <c r="H22" s="320">
        <v>17.5</v>
      </c>
      <c r="I22" s="321">
        <v>15103</v>
      </c>
    </row>
    <row r="23" spans="1:9" ht="11.45" customHeight="1" x14ac:dyDescent="0.2">
      <c r="A23" s="490"/>
      <c r="B23" s="288" t="s">
        <v>1</v>
      </c>
      <c r="C23" s="319">
        <v>41</v>
      </c>
      <c r="D23" s="320">
        <v>36.299999999999997</v>
      </c>
      <c r="E23" s="319">
        <v>72</v>
      </c>
      <c r="F23" s="320">
        <v>63.7</v>
      </c>
      <c r="G23" s="319" t="s">
        <v>67</v>
      </c>
      <c r="H23" s="320" t="s">
        <v>67</v>
      </c>
      <c r="I23" s="321">
        <v>113</v>
      </c>
    </row>
    <row r="24" spans="1:9" ht="11.45" customHeight="1" x14ac:dyDescent="0.2">
      <c r="A24" s="491"/>
      <c r="B24" s="290" t="s">
        <v>7</v>
      </c>
      <c r="C24" s="328">
        <v>3217</v>
      </c>
      <c r="D24" s="329">
        <v>7.5</v>
      </c>
      <c r="E24" s="328">
        <v>33051</v>
      </c>
      <c r="F24" s="329">
        <v>76.599999999999994</v>
      </c>
      <c r="G24" s="328">
        <v>6870</v>
      </c>
      <c r="H24" s="329">
        <v>15.9</v>
      </c>
      <c r="I24" s="330">
        <v>43138</v>
      </c>
    </row>
    <row r="25" spans="1:9" ht="11.45" customHeight="1" x14ac:dyDescent="0.2">
      <c r="A25" s="489" t="s">
        <v>15</v>
      </c>
      <c r="B25" s="288" t="s">
        <v>71</v>
      </c>
      <c r="C25" s="319">
        <v>316</v>
      </c>
      <c r="D25" s="320">
        <v>0.7</v>
      </c>
      <c r="E25" s="319">
        <v>39863</v>
      </c>
      <c r="F25" s="320">
        <v>82.7</v>
      </c>
      <c r="G25" s="319">
        <v>8018</v>
      </c>
      <c r="H25" s="320">
        <v>16.600000000000001</v>
      </c>
      <c r="I25" s="321">
        <v>48197</v>
      </c>
    </row>
    <row r="26" spans="1:9" ht="11.45" customHeight="1" x14ac:dyDescent="0.2">
      <c r="A26" s="490"/>
      <c r="B26" s="288" t="s">
        <v>11</v>
      </c>
      <c r="C26" s="319">
        <v>1619</v>
      </c>
      <c r="D26" s="320">
        <v>27</v>
      </c>
      <c r="E26" s="319">
        <v>3358</v>
      </c>
      <c r="F26" s="320">
        <v>55.9</v>
      </c>
      <c r="G26" s="319">
        <v>1027</v>
      </c>
      <c r="H26" s="320">
        <v>17.100000000000001</v>
      </c>
      <c r="I26" s="321">
        <v>6004</v>
      </c>
    </row>
    <row r="27" spans="1:9" ht="11.45" customHeight="1" x14ac:dyDescent="0.2">
      <c r="A27" s="490"/>
      <c r="B27" s="288" t="s">
        <v>72</v>
      </c>
      <c r="C27" s="319">
        <v>4559</v>
      </c>
      <c r="D27" s="320">
        <v>14.8</v>
      </c>
      <c r="E27" s="319">
        <v>20761</v>
      </c>
      <c r="F27" s="320">
        <v>67.3</v>
      </c>
      <c r="G27" s="319">
        <v>5512</v>
      </c>
      <c r="H27" s="320">
        <v>17.899999999999999</v>
      </c>
      <c r="I27" s="321">
        <v>30832</v>
      </c>
    </row>
    <row r="28" spans="1:9" ht="11.45" customHeight="1" x14ac:dyDescent="0.2">
      <c r="A28" s="490"/>
      <c r="B28" s="288" t="s">
        <v>1</v>
      </c>
      <c r="C28" s="319">
        <v>129</v>
      </c>
      <c r="D28" s="320">
        <v>45.3</v>
      </c>
      <c r="E28" s="319">
        <v>151</v>
      </c>
      <c r="F28" s="320">
        <v>53</v>
      </c>
      <c r="G28" s="319">
        <v>5</v>
      </c>
      <c r="H28" s="320">
        <v>1.8</v>
      </c>
      <c r="I28" s="321">
        <v>285</v>
      </c>
    </row>
    <row r="29" spans="1:9" ht="11.45" customHeight="1" x14ac:dyDescent="0.2">
      <c r="A29" s="490"/>
      <c r="B29" s="289" t="s">
        <v>7</v>
      </c>
      <c r="C29" s="331">
        <v>6623</v>
      </c>
      <c r="D29" s="332">
        <v>7.8</v>
      </c>
      <c r="E29" s="331">
        <v>64133</v>
      </c>
      <c r="F29" s="332">
        <v>75.2</v>
      </c>
      <c r="G29" s="331">
        <v>14562</v>
      </c>
      <c r="H29" s="332">
        <v>17.100000000000001</v>
      </c>
      <c r="I29" s="333">
        <v>85318</v>
      </c>
    </row>
    <row r="30" spans="1:9" ht="11.45" customHeight="1" x14ac:dyDescent="0.2"/>
  </sheetData>
  <mergeCells count="10">
    <mergeCell ref="A4:B5"/>
    <mergeCell ref="I4:I5"/>
    <mergeCell ref="A20:A24"/>
    <mergeCell ref="A25:A29"/>
    <mergeCell ref="C4:D4"/>
    <mergeCell ref="E4:F4"/>
    <mergeCell ref="G4:H4"/>
    <mergeCell ref="A6:A9"/>
    <mergeCell ref="A10:A14"/>
    <mergeCell ref="A15:A19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N33"/>
  <sheetViews>
    <sheetView showGridLines="0" zoomScaleNormal="100" zoomScalePageLayoutView="70" workbookViewId="0">
      <selection activeCell="N29" sqref="A4:N29"/>
    </sheetView>
  </sheetViews>
  <sheetFormatPr baseColWidth="10" defaultRowHeight="12.75" x14ac:dyDescent="0.2"/>
  <cols>
    <col min="1" max="1" width="6.75" customWidth="1"/>
    <col min="2" max="2" width="14.625" bestFit="1" customWidth="1"/>
    <col min="3" max="3" width="5.625" bestFit="1" customWidth="1"/>
    <col min="4" max="5" width="4.5" bestFit="1" customWidth="1"/>
    <col min="6" max="6" width="5.625" bestFit="1" customWidth="1"/>
    <col min="7" max="8" width="5.125" bestFit="1" customWidth="1"/>
    <col min="9" max="9" width="5.625" bestFit="1" customWidth="1"/>
    <col min="10" max="10" width="4.5" bestFit="1" customWidth="1"/>
    <col min="11" max="11" width="5.125" bestFit="1" customWidth="1"/>
    <col min="12" max="12" width="5.625" bestFit="1" customWidth="1"/>
    <col min="13" max="14" width="5.125" bestFit="1" customWidth="1"/>
  </cols>
  <sheetData>
    <row r="1" spans="1:14" ht="18" x14ac:dyDescent="0.25">
      <c r="A1" s="48" t="s">
        <v>56</v>
      </c>
      <c r="C1" s="28"/>
      <c r="D1" s="28"/>
      <c r="E1" s="28"/>
      <c r="F1" s="28"/>
      <c r="G1" s="28"/>
      <c r="H1" s="28"/>
      <c r="I1" s="28"/>
      <c r="J1" s="28"/>
      <c r="K1" s="28"/>
      <c r="L1" s="29"/>
      <c r="M1" s="29"/>
      <c r="N1" s="29"/>
    </row>
    <row r="2" spans="1:14" ht="18" x14ac:dyDescent="0.25">
      <c r="A2" s="54" t="s">
        <v>447</v>
      </c>
      <c r="C2" s="30"/>
      <c r="D2" s="30"/>
      <c r="E2" s="30"/>
      <c r="F2" s="30"/>
      <c r="G2" s="30"/>
      <c r="H2" s="30"/>
      <c r="I2" s="30"/>
      <c r="J2" s="30"/>
      <c r="K2" s="30"/>
      <c r="L2" s="5"/>
      <c r="M2" s="5"/>
      <c r="N2" s="5"/>
    </row>
    <row r="4" spans="1:14" ht="15.75" customHeight="1" x14ac:dyDescent="0.2">
      <c r="A4" s="502"/>
      <c r="B4" s="503"/>
      <c r="C4" s="496" t="s">
        <v>4</v>
      </c>
      <c r="D4" s="497"/>
      <c r="E4" s="498"/>
      <c r="F4" s="496" t="s">
        <v>50</v>
      </c>
      <c r="G4" s="497"/>
      <c r="H4" s="498"/>
      <c r="I4" s="496" t="s">
        <v>5</v>
      </c>
      <c r="J4" s="497"/>
      <c r="K4" s="499"/>
      <c r="L4" s="500" t="s">
        <v>7</v>
      </c>
      <c r="M4" s="497"/>
      <c r="N4" s="497"/>
    </row>
    <row r="5" spans="1:14" ht="13.5" x14ac:dyDescent="0.2">
      <c r="A5" s="504"/>
      <c r="B5" s="505"/>
      <c r="C5" s="41" t="s">
        <v>8</v>
      </c>
      <c r="D5" s="40" t="s">
        <v>9</v>
      </c>
      <c r="E5" s="39" t="s">
        <v>7</v>
      </c>
      <c r="F5" s="41" t="s">
        <v>8</v>
      </c>
      <c r="G5" s="40" t="s">
        <v>9</v>
      </c>
      <c r="H5" s="39" t="s">
        <v>7</v>
      </c>
      <c r="I5" s="41" t="s">
        <v>8</v>
      </c>
      <c r="J5" s="40" t="s">
        <v>9</v>
      </c>
      <c r="K5" s="39" t="s">
        <v>7</v>
      </c>
      <c r="L5" s="42" t="s">
        <v>8</v>
      </c>
      <c r="M5" s="40" t="s">
        <v>9</v>
      </c>
      <c r="N5" s="39" t="s">
        <v>7</v>
      </c>
    </row>
    <row r="6" spans="1:14" ht="13.5" x14ac:dyDescent="0.2">
      <c r="A6" s="494" t="s">
        <v>10</v>
      </c>
      <c r="B6" s="282" t="s">
        <v>71</v>
      </c>
      <c r="C6" s="123">
        <v>29</v>
      </c>
      <c r="D6" s="124">
        <v>30</v>
      </c>
      <c r="E6" s="125">
        <v>59</v>
      </c>
      <c r="F6" s="123">
        <v>5151</v>
      </c>
      <c r="G6" s="124">
        <v>5248</v>
      </c>
      <c r="H6" s="125">
        <v>10399</v>
      </c>
      <c r="I6" s="123">
        <v>1346</v>
      </c>
      <c r="J6" s="124">
        <v>1248</v>
      </c>
      <c r="K6" s="126">
        <v>2594</v>
      </c>
      <c r="L6" s="127">
        <v>6526</v>
      </c>
      <c r="M6" s="124">
        <v>6526</v>
      </c>
      <c r="N6" s="126">
        <v>13052</v>
      </c>
    </row>
    <row r="7" spans="1:14" ht="13.5" x14ac:dyDescent="0.2">
      <c r="A7" s="495"/>
      <c r="B7" s="283" t="s">
        <v>11</v>
      </c>
      <c r="C7" s="123">
        <v>131</v>
      </c>
      <c r="D7" s="124">
        <v>26</v>
      </c>
      <c r="E7" s="125">
        <v>157</v>
      </c>
      <c r="F7" s="123">
        <v>219</v>
      </c>
      <c r="G7" s="124">
        <v>159</v>
      </c>
      <c r="H7" s="125">
        <v>378</v>
      </c>
      <c r="I7" s="123">
        <v>88</v>
      </c>
      <c r="J7" s="124">
        <v>60</v>
      </c>
      <c r="K7" s="126">
        <v>148</v>
      </c>
      <c r="L7" s="127">
        <v>438</v>
      </c>
      <c r="M7" s="124">
        <v>245</v>
      </c>
      <c r="N7" s="126">
        <v>683</v>
      </c>
    </row>
    <row r="8" spans="1:14" ht="13.5" x14ac:dyDescent="0.2">
      <c r="A8" s="495"/>
      <c r="B8" s="283" t="s">
        <v>72</v>
      </c>
      <c r="C8" s="123">
        <v>648</v>
      </c>
      <c r="D8" s="124">
        <v>715</v>
      </c>
      <c r="E8" s="125">
        <v>1363</v>
      </c>
      <c r="F8" s="123">
        <v>2716</v>
      </c>
      <c r="G8" s="124">
        <v>2903</v>
      </c>
      <c r="H8" s="125">
        <v>5619</v>
      </c>
      <c r="I8" s="123">
        <v>1002</v>
      </c>
      <c r="J8" s="124">
        <v>1020</v>
      </c>
      <c r="K8" s="126">
        <v>2022</v>
      </c>
      <c r="L8" s="127">
        <v>4366</v>
      </c>
      <c r="M8" s="124">
        <v>4638</v>
      </c>
      <c r="N8" s="126">
        <v>9004</v>
      </c>
    </row>
    <row r="9" spans="1:14" ht="13.5" x14ac:dyDescent="0.2">
      <c r="A9" s="501"/>
      <c r="B9" s="284" t="s">
        <v>7</v>
      </c>
      <c r="C9" s="128">
        <v>808</v>
      </c>
      <c r="D9" s="129">
        <v>771</v>
      </c>
      <c r="E9" s="128">
        <v>1579</v>
      </c>
      <c r="F9" s="128">
        <v>8086</v>
      </c>
      <c r="G9" s="129">
        <v>8310</v>
      </c>
      <c r="H9" s="128">
        <v>16396</v>
      </c>
      <c r="I9" s="128">
        <v>2436</v>
      </c>
      <c r="J9" s="129">
        <v>2328</v>
      </c>
      <c r="K9" s="128">
        <v>4764</v>
      </c>
      <c r="L9" s="268">
        <v>11330</v>
      </c>
      <c r="M9" s="129">
        <v>11409</v>
      </c>
      <c r="N9" s="128">
        <v>22739</v>
      </c>
    </row>
    <row r="10" spans="1:14" ht="13.5" x14ac:dyDescent="0.2">
      <c r="A10" s="494" t="s">
        <v>12</v>
      </c>
      <c r="B10" s="282" t="s">
        <v>71</v>
      </c>
      <c r="C10" s="130">
        <v>52</v>
      </c>
      <c r="D10" s="131">
        <v>49</v>
      </c>
      <c r="E10" s="132">
        <v>101</v>
      </c>
      <c r="F10" s="130">
        <v>2068</v>
      </c>
      <c r="G10" s="131">
        <v>2104</v>
      </c>
      <c r="H10" s="132">
        <v>4172</v>
      </c>
      <c r="I10" s="130">
        <v>367</v>
      </c>
      <c r="J10" s="131">
        <v>346</v>
      </c>
      <c r="K10" s="133">
        <v>713</v>
      </c>
      <c r="L10" s="134">
        <v>2487</v>
      </c>
      <c r="M10" s="131">
        <v>2499</v>
      </c>
      <c r="N10" s="133">
        <v>4986</v>
      </c>
    </row>
    <row r="11" spans="1:14" ht="13.5" x14ac:dyDescent="0.2">
      <c r="A11" s="495"/>
      <c r="B11" s="283" t="s">
        <v>11</v>
      </c>
      <c r="C11" s="123">
        <v>112</v>
      </c>
      <c r="D11" s="124">
        <v>121</v>
      </c>
      <c r="E11" s="125">
        <v>233</v>
      </c>
      <c r="F11" s="123">
        <v>82</v>
      </c>
      <c r="G11" s="124">
        <v>150</v>
      </c>
      <c r="H11" s="125">
        <v>232</v>
      </c>
      <c r="I11" s="123">
        <v>23</v>
      </c>
      <c r="J11" s="124">
        <v>20</v>
      </c>
      <c r="K11" s="126">
        <v>43</v>
      </c>
      <c r="L11" s="127">
        <v>217</v>
      </c>
      <c r="M11" s="124">
        <v>291</v>
      </c>
      <c r="N11" s="126">
        <v>508</v>
      </c>
    </row>
    <row r="12" spans="1:14" ht="13.5" x14ac:dyDescent="0.2">
      <c r="A12" s="495"/>
      <c r="B12" s="283" t="s">
        <v>72</v>
      </c>
      <c r="C12" s="123">
        <v>302</v>
      </c>
      <c r="D12" s="124">
        <v>323</v>
      </c>
      <c r="E12" s="125">
        <v>625</v>
      </c>
      <c r="F12" s="123">
        <v>937</v>
      </c>
      <c r="G12" s="124">
        <v>891</v>
      </c>
      <c r="H12" s="125">
        <v>1828</v>
      </c>
      <c r="I12" s="123">
        <v>165</v>
      </c>
      <c r="J12" s="124">
        <v>163</v>
      </c>
      <c r="K12" s="126">
        <v>328</v>
      </c>
      <c r="L12" s="127">
        <v>1404</v>
      </c>
      <c r="M12" s="124">
        <v>1377</v>
      </c>
      <c r="N12" s="126">
        <v>2781</v>
      </c>
    </row>
    <row r="13" spans="1:14" ht="13.5" x14ac:dyDescent="0.2">
      <c r="A13" s="495"/>
      <c r="B13" s="283" t="s">
        <v>1</v>
      </c>
      <c r="C13" s="123">
        <v>23</v>
      </c>
      <c r="D13" s="124">
        <v>13</v>
      </c>
      <c r="E13" s="125">
        <v>36</v>
      </c>
      <c r="F13" s="123">
        <v>33</v>
      </c>
      <c r="G13" s="124">
        <v>12</v>
      </c>
      <c r="H13" s="125">
        <v>45</v>
      </c>
      <c r="I13" s="123">
        <v>4</v>
      </c>
      <c r="J13" s="124">
        <v>1</v>
      </c>
      <c r="K13" s="126">
        <v>5</v>
      </c>
      <c r="L13" s="127">
        <v>60</v>
      </c>
      <c r="M13" s="124">
        <v>26</v>
      </c>
      <c r="N13" s="126">
        <v>86</v>
      </c>
    </row>
    <row r="14" spans="1:14" ht="13.5" x14ac:dyDescent="0.2">
      <c r="A14" s="501"/>
      <c r="B14" s="285" t="s">
        <v>7</v>
      </c>
      <c r="C14" s="135">
        <v>489</v>
      </c>
      <c r="D14" s="136">
        <v>506</v>
      </c>
      <c r="E14" s="135">
        <v>995</v>
      </c>
      <c r="F14" s="135">
        <v>3120</v>
      </c>
      <c r="G14" s="136">
        <v>3157</v>
      </c>
      <c r="H14" s="135">
        <v>6277</v>
      </c>
      <c r="I14" s="135">
        <v>559</v>
      </c>
      <c r="J14" s="136">
        <v>530</v>
      </c>
      <c r="K14" s="135">
        <v>1089</v>
      </c>
      <c r="L14" s="269">
        <v>4168</v>
      </c>
      <c r="M14" s="136">
        <v>4193</v>
      </c>
      <c r="N14" s="135">
        <v>8361</v>
      </c>
    </row>
    <row r="15" spans="1:14" ht="13.5" customHeight="1" x14ac:dyDescent="0.2">
      <c r="A15" s="494" t="s">
        <v>13</v>
      </c>
      <c r="B15" s="283" t="s">
        <v>71</v>
      </c>
      <c r="C15" s="123">
        <v>23</v>
      </c>
      <c r="D15" s="124">
        <v>5</v>
      </c>
      <c r="E15" s="125">
        <v>28</v>
      </c>
      <c r="F15" s="123">
        <v>2584</v>
      </c>
      <c r="G15" s="124">
        <v>2766</v>
      </c>
      <c r="H15" s="125">
        <v>5350</v>
      </c>
      <c r="I15" s="123">
        <v>607</v>
      </c>
      <c r="J15" s="124">
        <v>600</v>
      </c>
      <c r="K15" s="126">
        <v>1207</v>
      </c>
      <c r="L15" s="127">
        <v>3214</v>
      </c>
      <c r="M15" s="124">
        <v>3371</v>
      </c>
      <c r="N15" s="126">
        <v>6585</v>
      </c>
    </row>
    <row r="16" spans="1:14" ht="13.5" x14ac:dyDescent="0.2">
      <c r="A16" s="495"/>
      <c r="B16" s="283" t="s">
        <v>11</v>
      </c>
      <c r="C16" s="123">
        <v>49</v>
      </c>
      <c r="D16" s="124">
        <v>67</v>
      </c>
      <c r="E16" s="125">
        <v>116</v>
      </c>
      <c r="F16" s="123">
        <v>102</v>
      </c>
      <c r="G16" s="124">
        <v>132</v>
      </c>
      <c r="H16" s="125">
        <v>234</v>
      </c>
      <c r="I16" s="123">
        <v>53</v>
      </c>
      <c r="J16" s="124">
        <v>62</v>
      </c>
      <c r="K16" s="126">
        <v>115</v>
      </c>
      <c r="L16" s="127">
        <v>204</v>
      </c>
      <c r="M16" s="124">
        <v>261</v>
      </c>
      <c r="N16" s="126">
        <v>465</v>
      </c>
    </row>
    <row r="17" spans="1:14" ht="13.5" x14ac:dyDescent="0.2">
      <c r="A17" s="495"/>
      <c r="B17" s="283" t="s">
        <v>72</v>
      </c>
      <c r="C17" s="123">
        <v>294</v>
      </c>
      <c r="D17" s="124">
        <v>342</v>
      </c>
      <c r="E17" s="125">
        <v>636</v>
      </c>
      <c r="F17" s="123">
        <v>1307</v>
      </c>
      <c r="G17" s="124">
        <v>1484</v>
      </c>
      <c r="H17" s="125">
        <v>2791</v>
      </c>
      <c r="I17" s="123">
        <v>279</v>
      </c>
      <c r="J17" s="124">
        <v>238</v>
      </c>
      <c r="K17" s="126">
        <v>517</v>
      </c>
      <c r="L17" s="127">
        <v>1880</v>
      </c>
      <c r="M17" s="124">
        <v>2064</v>
      </c>
      <c r="N17" s="126">
        <v>3944</v>
      </c>
    </row>
    <row r="18" spans="1:14" ht="13.5" x14ac:dyDescent="0.2">
      <c r="A18" s="495"/>
      <c r="B18" s="283" t="s">
        <v>1</v>
      </c>
      <c r="C18" s="123">
        <v>29</v>
      </c>
      <c r="D18" s="124">
        <v>23</v>
      </c>
      <c r="E18" s="125">
        <v>52</v>
      </c>
      <c r="F18" s="123">
        <v>19</v>
      </c>
      <c r="G18" s="124">
        <v>15</v>
      </c>
      <c r="H18" s="125">
        <v>34</v>
      </c>
      <c r="I18" s="123" t="s">
        <v>67</v>
      </c>
      <c r="J18" s="124" t="s">
        <v>67</v>
      </c>
      <c r="K18" s="126" t="s">
        <v>67</v>
      </c>
      <c r="L18" s="127">
        <v>48</v>
      </c>
      <c r="M18" s="124">
        <v>38</v>
      </c>
      <c r="N18" s="126">
        <v>86</v>
      </c>
    </row>
    <row r="19" spans="1:14" ht="13.5" x14ac:dyDescent="0.2">
      <c r="A19" s="501"/>
      <c r="B19" s="284" t="s">
        <v>7</v>
      </c>
      <c r="C19" s="128">
        <v>395</v>
      </c>
      <c r="D19" s="129">
        <v>437</v>
      </c>
      <c r="E19" s="128">
        <v>832</v>
      </c>
      <c r="F19" s="128">
        <v>4012</v>
      </c>
      <c r="G19" s="129">
        <v>4397</v>
      </c>
      <c r="H19" s="128">
        <v>8409</v>
      </c>
      <c r="I19" s="128">
        <v>939</v>
      </c>
      <c r="J19" s="129">
        <v>900</v>
      </c>
      <c r="K19" s="128">
        <v>1839</v>
      </c>
      <c r="L19" s="268">
        <v>5346</v>
      </c>
      <c r="M19" s="129">
        <v>5734</v>
      </c>
      <c r="N19" s="128">
        <v>11080</v>
      </c>
    </row>
    <row r="20" spans="1:14" ht="13.5" customHeight="1" x14ac:dyDescent="0.2">
      <c r="A20" s="494" t="s">
        <v>14</v>
      </c>
      <c r="B20" s="282" t="s">
        <v>71</v>
      </c>
      <c r="C20" s="130">
        <v>81</v>
      </c>
      <c r="D20" s="131">
        <v>47</v>
      </c>
      <c r="E20" s="132">
        <v>128</v>
      </c>
      <c r="F20" s="130">
        <v>9897</v>
      </c>
      <c r="G20" s="131">
        <v>10045</v>
      </c>
      <c r="H20" s="132">
        <v>19942</v>
      </c>
      <c r="I20" s="130">
        <v>1832</v>
      </c>
      <c r="J20" s="131">
        <v>1672</v>
      </c>
      <c r="K20" s="133">
        <v>3504</v>
      </c>
      <c r="L20" s="134">
        <v>11810</v>
      </c>
      <c r="M20" s="131">
        <v>11764</v>
      </c>
      <c r="N20" s="133">
        <v>23574</v>
      </c>
    </row>
    <row r="21" spans="1:14" ht="13.5" x14ac:dyDescent="0.2">
      <c r="A21" s="495"/>
      <c r="B21" s="283" t="s">
        <v>11</v>
      </c>
      <c r="C21" s="123">
        <v>674</v>
      </c>
      <c r="D21" s="124">
        <v>439</v>
      </c>
      <c r="E21" s="125">
        <v>1113</v>
      </c>
      <c r="F21" s="123">
        <v>1384</v>
      </c>
      <c r="G21" s="124">
        <v>1130</v>
      </c>
      <c r="H21" s="125">
        <v>2514</v>
      </c>
      <c r="I21" s="123">
        <v>369</v>
      </c>
      <c r="J21" s="124">
        <v>352</v>
      </c>
      <c r="K21" s="126">
        <v>721</v>
      </c>
      <c r="L21" s="127">
        <v>2427</v>
      </c>
      <c r="M21" s="124">
        <v>1921</v>
      </c>
      <c r="N21" s="126">
        <v>4348</v>
      </c>
    </row>
    <row r="22" spans="1:14" ht="13.5" x14ac:dyDescent="0.2">
      <c r="A22" s="495"/>
      <c r="B22" s="283" t="s">
        <v>72</v>
      </c>
      <c r="C22" s="123">
        <v>1049</v>
      </c>
      <c r="D22" s="124">
        <v>886</v>
      </c>
      <c r="E22" s="125">
        <v>1935</v>
      </c>
      <c r="F22" s="123">
        <v>5313</v>
      </c>
      <c r="G22" s="124">
        <v>5210</v>
      </c>
      <c r="H22" s="125">
        <v>10523</v>
      </c>
      <c r="I22" s="123">
        <v>1231</v>
      </c>
      <c r="J22" s="124">
        <v>1414</v>
      </c>
      <c r="K22" s="126">
        <v>2645</v>
      </c>
      <c r="L22" s="127">
        <v>7593</v>
      </c>
      <c r="M22" s="124">
        <v>7510</v>
      </c>
      <c r="N22" s="126">
        <v>15103</v>
      </c>
    </row>
    <row r="23" spans="1:14" ht="13.5" x14ac:dyDescent="0.2">
      <c r="A23" s="495"/>
      <c r="B23" s="283" t="s">
        <v>1</v>
      </c>
      <c r="C23" s="123">
        <v>41</v>
      </c>
      <c r="D23" s="124" t="s">
        <v>67</v>
      </c>
      <c r="E23" s="125">
        <v>41</v>
      </c>
      <c r="F23" s="123">
        <v>67</v>
      </c>
      <c r="G23" s="124">
        <v>5</v>
      </c>
      <c r="H23" s="125">
        <v>72</v>
      </c>
      <c r="I23" s="123" t="s">
        <v>67</v>
      </c>
      <c r="J23" s="124" t="s">
        <v>67</v>
      </c>
      <c r="K23" s="126" t="s">
        <v>67</v>
      </c>
      <c r="L23" s="127">
        <v>108</v>
      </c>
      <c r="M23" s="124">
        <v>5</v>
      </c>
      <c r="N23" s="126">
        <v>113</v>
      </c>
    </row>
    <row r="24" spans="1:14" ht="13.5" x14ac:dyDescent="0.2">
      <c r="A24" s="501"/>
      <c r="B24" s="285" t="s">
        <v>7</v>
      </c>
      <c r="C24" s="135">
        <v>1845</v>
      </c>
      <c r="D24" s="136">
        <v>1372</v>
      </c>
      <c r="E24" s="135">
        <v>3217</v>
      </c>
      <c r="F24" s="135">
        <v>16661</v>
      </c>
      <c r="G24" s="136">
        <v>16390</v>
      </c>
      <c r="H24" s="135">
        <v>33051</v>
      </c>
      <c r="I24" s="135">
        <v>3432</v>
      </c>
      <c r="J24" s="136">
        <v>3438</v>
      </c>
      <c r="K24" s="135">
        <v>6870</v>
      </c>
      <c r="L24" s="269">
        <v>21938</v>
      </c>
      <c r="M24" s="136">
        <v>21200</v>
      </c>
      <c r="N24" s="135">
        <v>43138</v>
      </c>
    </row>
    <row r="25" spans="1:14" ht="13.5" x14ac:dyDescent="0.2">
      <c r="A25" s="494" t="s">
        <v>15</v>
      </c>
      <c r="B25" s="283" t="s">
        <v>71</v>
      </c>
      <c r="C25" s="123">
        <v>185</v>
      </c>
      <c r="D25" s="124">
        <v>131</v>
      </c>
      <c r="E25" s="125">
        <v>316</v>
      </c>
      <c r="F25" s="123">
        <v>19700</v>
      </c>
      <c r="G25" s="124">
        <v>20163</v>
      </c>
      <c r="H25" s="125">
        <v>39863</v>
      </c>
      <c r="I25" s="123">
        <v>4152</v>
      </c>
      <c r="J25" s="124">
        <v>3866</v>
      </c>
      <c r="K25" s="125">
        <v>8018</v>
      </c>
      <c r="L25" s="127">
        <v>24037</v>
      </c>
      <c r="M25" s="124">
        <v>24160</v>
      </c>
      <c r="N25" s="125">
        <v>48197</v>
      </c>
    </row>
    <row r="26" spans="1:14" ht="13.5" x14ac:dyDescent="0.2">
      <c r="A26" s="495"/>
      <c r="B26" s="283" t="s">
        <v>11</v>
      </c>
      <c r="C26" s="123">
        <v>966</v>
      </c>
      <c r="D26" s="124">
        <v>653</v>
      </c>
      <c r="E26" s="125">
        <v>1619</v>
      </c>
      <c r="F26" s="123">
        <v>1787</v>
      </c>
      <c r="G26" s="124">
        <v>1571</v>
      </c>
      <c r="H26" s="125">
        <v>3358</v>
      </c>
      <c r="I26" s="123">
        <v>533</v>
      </c>
      <c r="J26" s="124">
        <v>494</v>
      </c>
      <c r="K26" s="125">
        <v>1027</v>
      </c>
      <c r="L26" s="127">
        <v>3286</v>
      </c>
      <c r="M26" s="124">
        <v>2718</v>
      </c>
      <c r="N26" s="125">
        <v>6004</v>
      </c>
    </row>
    <row r="27" spans="1:14" ht="13.5" x14ac:dyDescent="0.2">
      <c r="A27" s="495"/>
      <c r="B27" s="283" t="s">
        <v>72</v>
      </c>
      <c r="C27" s="123">
        <v>2293</v>
      </c>
      <c r="D27" s="124">
        <v>2266</v>
      </c>
      <c r="E27" s="125">
        <v>4559</v>
      </c>
      <c r="F27" s="123">
        <v>10273</v>
      </c>
      <c r="G27" s="124">
        <v>10488</v>
      </c>
      <c r="H27" s="125">
        <v>20761</v>
      </c>
      <c r="I27" s="123">
        <v>2677</v>
      </c>
      <c r="J27" s="124">
        <v>2835</v>
      </c>
      <c r="K27" s="125">
        <v>5512</v>
      </c>
      <c r="L27" s="127">
        <v>15243</v>
      </c>
      <c r="M27" s="124">
        <v>15589</v>
      </c>
      <c r="N27" s="125">
        <v>30832</v>
      </c>
    </row>
    <row r="28" spans="1:14" ht="13.5" x14ac:dyDescent="0.2">
      <c r="A28" s="495"/>
      <c r="B28" s="283" t="s">
        <v>1</v>
      </c>
      <c r="C28" s="123">
        <v>93</v>
      </c>
      <c r="D28" s="124">
        <v>36</v>
      </c>
      <c r="E28" s="125">
        <v>129</v>
      </c>
      <c r="F28" s="123">
        <v>119</v>
      </c>
      <c r="G28" s="124">
        <v>32</v>
      </c>
      <c r="H28" s="125">
        <v>151</v>
      </c>
      <c r="I28" s="123">
        <v>4</v>
      </c>
      <c r="J28" s="124">
        <v>1</v>
      </c>
      <c r="K28" s="125">
        <v>5</v>
      </c>
      <c r="L28" s="127">
        <v>216</v>
      </c>
      <c r="M28" s="124">
        <v>69</v>
      </c>
      <c r="N28" s="125">
        <v>285</v>
      </c>
    </row>
    <row r="29" spans="1:14" ht="13.5" x14ac:dyDescent="0.2">
      <c r="A29" s="495"/>
      <c r="B29" s="284" t="s">
        <v>7</v>
      </c>
      <c r="C29" s="137">
        <v>3537</v>
      </c>
      <c r="D29" s="138">
        <v>3086</v>
      </c>
      <c r="E29" s="137">
        <v>6623</v>
      </c>
      <c r="F29" s="137">
        <v>31879</v>
      </c>
      <c r="G29" s="138">
        <v>32254</v>
      </c>
      <c r="H29" s="137">
        <v>64133</v>
      </c>
      <c r="I29" s="137">
        <v>7366</v>
      </c>
      <c r="J29" s="138">
        <v>7196</v>
      </c>
      <c r="K29" s="137">
        <v>14562</v>
      </c>
      <c r="L29" s="270">
        <v>42782</v>
      </c>
      <c r="M29" s="138">
        <v>42536</v>
      </c>
      <c r="N29" s="137">
        <v>85318</v>
      </c>
    </row>
    <row r="33" ht="15" customHeight="1" x14ac:dyDescent="0.2"/>
  </sheetData>
  <mergeCells count="10">
    <mergeCell ref="A25:A29"/>
    <mergeCell ref="C4:E4"/>
    <mergeCell ref="F4:H4"/>
    <mergeCell ref="I4:K4"/>
    <mergeCell ref="L4:N4"/>
    <mergeCell ref="A6:A9"/>
    <mergeCell ref="A10:A14"/>
    <mergeCell ref="A4:B5"/>
    <mergeCell ref="A15:A19"/>
    <mergeCell ref="A20:A24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O299"/>
  <sheetViews>
    <sheetView showGridLines="0" zoomScaleNormal="100" workbookViewId="0">
      <selection activeCell="N55" sqref="A4:N55"/>
    </sheetView>
  </sheetViews>
  <sheetFormatPr baseColWidth="10" defaultRowHeight="12.75" x14ac:dyDescent="0.2"/>
  <cols>
    <col min="1" max="1" width="12.75" style="140" customWidth="1"/>
    <col min="2" max="2" width="18.25" style="140" customWidth="1"/>
    <col min="3" max="3" width="4.25" style="77" customWidth="1"/>
    <col min="4" max="4" width="4.25" style="31" customWidth="1"/>
    <col min="5" max="5" width="5.75" style="31" customWidth="1"/>
    <col min="6" max="8" width="5" style="31" customWidth="1"/>
    <col min="9" max="10" width="4.25" style="31" customWidth="1"/>
    <col min="11" max="11" width="5.75" style="31" customWidth="1"/>
    <col min="12" max="14" width="5.25" style="31" customWidth="1"/>
    <col min="15" max="15" width="5" style="31" customWidth="1"/>
    <col min="16" max="16384" width="11" style="31"/>
  </cols>
  <sheetData>
    <row r="1" spans="1:15" ht="18" x14ac:dyDescent="0.2">
      <c r="A1" s="172" t="s">
        <v>74</v>
      </c>
      <c r="B1" s="307"/>
      <c r="C1" s="155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</row>
    <row r="2" spans="1:15" ht="15.75" x14ac:dyDescent="0.2">
      <c r="A2" s="54" t="s">
        <v>447</v>
      </c>
      <c r="B2" s="307"/>
      <c r="C2" s="155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4" spans="1:15" ht="12.75" customHeight="1" x14ac:dyDescent="0.2">
      <c r="A4" s="308"/>
      <c r="B4" s="309"/>
      <c r="C4" s="506" t="s">
        <v>4</v>
      </c>
      <c r="D4" s="507"/>
      <c r="E4" s="508"/>
      <c r="F4" s="506" t="s">
        <v>50</v>
      </c>
      <c r="G4" s="507"/>
      <c r="H4" s="508"/>
      <c r="I4" s="506" t="s">
        <v>5</v>
      </c>
      <c r="J4" s="507"/>
      <c r="K4" s="508"/>
      <c r="L4" s="506" t="s">
        <v>7</v>
      </c>
      <c r="M4" s="507"/>
      <c r="N4" s="508"/>
    </row>
    <row r="5" spans="1:15" ht="12.75" customHeight="1" x14ac:dyDescent="0.2">
      <c r="A5" s="310"/>
      <c r="B5" s="311"/>
      <c r="C5" s="156" t="s">
        <v>8</v>
      </c>
      <c r="D5" s="157" t="s">
        <v>9</v>
      </c>
      <c r="E5" s="158" t="s">
        <v>7</v>
      </c>
      <c r="F5" s="159" t="s">
        <v>8</v>
      </c>
      <c r="G5" s="160" t="s">
        <v>9</v>
      </c>
      <c r="H5" s="161" t="s">
        <v>7</v>
      </c>
      <c r="I5" s="160" t="s">
        <v>8</v>
      </c>
      <c r="J5" s="157" t="s">
        <v>9</v>
      </c>
      <c r="K5" s="162" t="s">
        <v>7</v>
      </c>
      <c r="L5" s="160" t="s">
        <v>8</v>
      </c>
      <c r="M5" s="157" t="s">
        <v>9</v>
      </c>
      <c r="N5" s="158" t="s">
        <v>7</v>
      </c>
    </row>
    <row r="6" spans="1:15" x14ac:dyDescent="0.2">
      <c r="A6" s="509" t="s">
        <v>73</v>
      </c>
      <c r="B6" s="510"/>
      <c r="C6" s="302">
        <v>808</v>
      </c>
      <c r="D6" s="303">
        <v>771</v>
      </c>
      <c r="E6" s="304">
        <v>1579</v>
      </c>
      <c r="F6" s="305">
        <v>8086</v>
      </c>
      <c r="G6" s="303">
        <v>8310</v>
      </c>
      <c r="H6" s="304">
        <v>16396</v>
      </c>
      <c r="I6" s="305">
        <v>2436</v>
      </c>
      <c r="J6" s="303">
        <v>2328</v>
      </c>
      <c r="K6" s="306">
        <v>4764</v>
      </c>
      <c r="L6" s="305">
        <v>11330</v>
      </c>
      <c r="M6" s="303">
        <v>11409</v>
      </c>
      <c r="N6" s="303">
        <v>22739</v>
      </c>
    </row>
    <row r="7" spans="1:15" ht="18" x14ac:dyDescent="0.2">
      <c r="A7" s="312" t="s">
        <v>16</v>
      </c>
      <c r="B7" s="313" t="s">
        <v>189</v>
      </c>
      <c r="C7" s="163" t="s">
        <v>67</v>
      </c>
      <c r="D7" s="164" t="s">
        <v>67</v>
      </c>
      <c r="E7" s="165" t="s">
        <v>67</v>
      </c>
      <c r="F7" s="166">
        <v>122</v>
      </c>
      <c r="G7" s="167">
        <v>146</v>
      </c>
      <c r="H7" s="168">
        <v>268</v>
      </c>
      <c r="I7" s="167">
        <v>5</v>
      </c>
      <c r="J7" s="164">
        <v>3</v>
      </c>
      <c r="K7" s="169">
        <v>8</v>
      </c>
      <c r="L7" s="170">
        <v>127</v>
      </c>
      <c r="M7" s="171">
        <v>149</v>
      </c>
      <c r="N7" s="165">
        <v>276</v>
      </c>
    </row>
    <row r="8" spans="1:15" ht="18" x14ac:dyDescent="0.2">
      <c r="A8" s="312" t="s">
        <v>18</v>
      </c>
      <c r="B8" s="313" t="s">
        <v>190</v>
      </c>
      <c r="C8" s="163" t="s">
        <v>67</v>
      </c>
      <c r="D8" s="164" t="s">
        <v>67</v>
      </c>
      <c r="E8" s="165" t="s">
        <v>67</v>
      </c>
      <c r="F8" s="166">
        <v>192</v>
      </c>
      <c r="G8" s="167">
        <v>174</v>
      </c>
      <c r="H8" s="168">
        <v>366</v>
      </c>
      <c r="I8" s="167">
        <v>39</v>
      </c>
      <c r="J8" s="164">
        <v>35</v>
      </c>
      <c r="K8" s="169">
        <v>74</v>
      </c>
      <c r="L8" s="170">
        <v>231</v>
      </c>
      <c r="M8" s="171">
        <v>209</v>
      </c>
      <c r="N8" s="165">
        <v>440</v>
      </c>
    </row>
    <row r="9" spans="1:15" ht="27" x14ac:dyDescent="0.2">
      <c r="A9" s="312" t="s">
        <v>19</v>
      </c>
      <c r="B9" s="313" t="s">
        <v>191</v>
      </c>
      <c r="C9" s="163" t="s">
        <v>67</v>
      </c>
      <c r="D9" s="164" t="s">
        <v>67</v>
      </c>
      <c r="E9" s="165" t="s">
        <v>67</v>
      </c>
      <c r="F9" s="166">
        <v>175</v>
      </c>
      <c r="G9" s="167">
        <v>141</v>
      </c>
      <c r="H9" s="168">
        <v>316</v>
      </c>
      <c r="I9" s="167">
        <v>3</v>
      </c>
      <c r="J9" s="164">
        <v>2</v>
      </c>
      <c r="K9" s="169">
        <v>5</v>
      </c>
      <c r="L9" s="170">
        <v>178</v>
      </c>
      <c r="M9" s="171">
        <v>143</v>
      </c>
      <c r="N9" s="165">
        <v>321</v>
      </c>
    </row>
    <row r="10" spans="1:15" x14ac:dyDescent="0.2">
      <c r="A10" s="312" t="s">
        <v>20</v>
      </c>
      <c r="B10" s="313" t="s">
        <v>192</v>
      </c>
      <c r="C10" s="163" t="s">
        <v>67</v>
      </c>
      <c r="D10" s="164" t="s">
        <v>67</v>
      </c>
      <c r="E10" s="165" t="s">
        <v>67</v>
      </c>
      <c r="F10" s="166">
        <v>52</v>
      </c>
      <c r="G10" s="167">
        <v>55</v>
      </c>
      <c r="H10" s="168">
        <v>107</v>
      </c>
      <c r="I10" s="167">
        <v>14</v>
      </c>
      <c r="J10" s="164">
        <v>8</v>
      </c>
      <c r="K10" s="169">
        <v>22</v>
      </c>
      <c r="L10" s="170">
        <v>66</v>
      </c>
      <c r="M10" s="171">
        <v>63</v>
      </c>
      <c r="N10" s="165">
        <v>129</v>
      </c>
    </row>
    <row r="11" spans="1:15" x14ac:dyDescent="0.2">
      <c r="A11" s="312" t="s">
        <v>21</v>
      </c>
      <c r="B11" s="313" t="s">
        <v>193</v>
      </c>
      <c r="C11" s="163" t="s">
        <v>67</v>
      </c>
      <c r="D11" s="164" t="s">
        <v>67</v>
      </c>
      <c r="E11" s="165" t="s">
        <v>67</v>
      </c>
      <c r="F11" s="166">
        <v>145</v>
      </c>
      <c r="G11" s="167">
        <v>169</v>
      </c>
      <c r="H11" s="168">
        <v>314</v>
      </c>
      <c r="I11" s="167">
        <v>44</v>
      </c>
      <c r="J11" s="164">
        <v>47</v>
      </c>
      <c r="K11" s="169">
        <v>91</v>
      </c>
      <c r="L11" s="170">
        <v>189</v>
      </c>
      <c r="M11" s="171">
        <v>216</v>
      </c>
      <c r="N11" s="165">
        <v>405</v>
      </c>
    </row>
    <row r="12" spans="1:15" x14ac:dyDescent="0.2">
      <c r="A12" s="312"/>
      <c r="B12" s="313" t="s">
        <v>194</v>
      </c>
      <c r="C12" s="163">
        <v>13</v>
      </c>
      <c r="D12" s="164">
        <v>70</v>
      </c>
      <c r="E12" s="165">
        <v>83</v>
      </c>
      <c r="F12" s="166">
        <v>25</v>
      </c>
      <c r="G12" s="167">
        <v>205</v>
      </c>
      <c r="H12" s="168">
        <v>230</v>
      </c>
      <c r="I12" s="167">
        <v>6</v>
      </c>
      <c r="J12" s="164">
        <v>22</v>
      </c>
      <c r="K12" s="169">
        <v>28</v>
      </c>
      <c r="L12" s="170">
        <v>44</v>
      </c>
      <c r="M12" s="171">
        <v>297</v>
      </c>
      <c r="N12" s="165">
        <v>341</v>
      </c>
    </row>
    <row r="13" spans="1:15" x14ac:dyDescent="0.2">
      <c r="A13" s="312" t="s">
        <v>23</v>
      </c>
      <c r="B13" s="313" t="s">
        <v>195</v>
      </c>
      <c r="C13" s="163" t="s">
        <v>67</v>
      </c>
      <c r="D13" s="164" t="s">
        <v>67</v>
      </c>
      <c r="E13" s="165" t="s">
        <v>67</v>
      </c>
      <c r="F13" s="166">
        <v>113</v>
      </c>
      <c r="G13" s="167">
        <v>136</v>
      </c>
      <c r="H13" s="168">
        <v>249</v>
      </c>
      <c r="I13" s="167">
        <v>9</v>
      </c>
      <c r="J13" s="164">
        <v>8</v>
      </c>
      <c r="K13" s="169">
        <v>17</v>
      </c>
      <c r="L13" s="170">
        <v>122</v>
      </c>
      <c r="M13" s="171">
        <v>144</v>
      </c>
      <c r="N13" s="165">
        <v>266</v>
      </c>
    </row>
    <row r="14" spans="1:15" ht="18" x14ac:dyDescent="0.2">
      <c r="A14" s="312" t="s">
        <v>24</v>
      </c>
      <c r="B14" s="313" t="s">
        <v>196</v>
      </c>
      <c r="C14" s="163" t="s">
        <v>67</v>
      </c>
      <c r="D14" s="164" t="s">
        <v>67</v>
      </c>
      <c r="E14" s="165" t="s">
        <v>67</v>
      </c>
      <c r="F14" s="166">
        <v>282</v>
      </c>
      <c r="G14" s="167">
        <v>256</v>
      </c>
      <c r="H14" s="168">
        <v>538</v>
      </c>
      <c r="I14" s="167">
        <v>100</v>
      </c>
      <c r="J14" s="164">
        <v>83</v>
      </c>
      <c r="K14" s="169">
        <v>183</v>
      </c>
      <c r="L14" s="170">
        <v>382</v>
      </c>
      <c r="M14" s="171">
        <v>339</v>
      </c>
      <c r="N14" s="165">
        <v>721</v>
      </c>
    </row>
    <row r="15" spans="1:15" x14ac:dyDescent="0.2">
      <c r="A15" s="312"/>
      <c r="B15" s="313" t="s">
        <v>197</v>
      </c>
      <c r="C15" s="163">
        <v>25</v>
      </c>
      <c r="D15" s="164">
        <v>11</v>
      </c>
      <c r="E15" s="165">
        <v>36</v>
      </c>
      <c r="F15" s="166">
        <v>104</v>
      </c>
      <c r="G15" s="167">
        <v>34</v>
      </c>
      <c r="H15" s="168">
        <v>138</v>
      </c>
      <c r="I15" s="167">
        <v>73</v>
      </c>
      <c r="J15" s="164">
        <v>36</v>
      </c>
      <c r="K15" s="169">
        <v>109</v>
      </c>
      <c r="L15" s="170">
        <v>202</v>
      </c>
      <c r="M15" s="171">
        <v>81</v>
      </c>
      <c r="N15" s="165">
        <v>283</v>
      </c>
    </row>
    <row r="16" spans="1:15" x14ac:dyDescent="0.2">
      <c r="A16" s="312"/>
      <c r="B16" s="313" t="s">
        <v>198</v>
      </c>
      <c r="C16" s="163">
        <v>30</v>
      </c>
      <c r="D16" s="164">
        <v>48</v>
      </c>
      <c r="E16" s="165">
        <v>78</v>
      </c>
      <c r="F16" s="166">
        <v>638</v>
      </c>
      <c r="G16" s="167">
        <v>658</v>
      </c>
      <c r="H16" s="168">
        <v>1296</v>
      </c>
      <c r="I16" s="167">
        <v>223</v>
      </c>
      <c r="J16" s="164">
        <v>206</v>
      </c>
      <c r="K16" s="169">
        <v>429</v>
      </c>
      <c r="L16" s="170">
        <v>891</v>
      </c>
      <c r="M16" s="171">
        <v>912</v>
      </c>
      <c r="N16" s="165">
        <v>1803</v>
      </c>
    </row>
    <row r="17" spans="1:14" x14ac:dyDescent="0.2">
      <c r="A17" s="312"/>
      <c r="B17" s="313" t="s">
        <v>199</v>
      </c>
      <c r="C17" s="163">
        <v>59</v>
      </c>
      <c r="D17" s="164">
        <v>136</v>
      </c>
      <c r="E17" s="165">
        <v>195</v>
      </c>
      <c r="F17" s="166">
        <v>200</v>
      </c>
      <c r="G17" s="167">
        <v>388</v>
      </c>
      <c r="H17" s="168">
        <v>588</v>
      </c>
      <c r="I17" s="167">
        <v>54</v>
      </c>
      <c r="J17" s="164">
        <v>103</v>
      </c>
      <c r="K17" s="169">
        <v>157</v>
      </c>
      <c r="L17" s="170">
        <v>313</v>
      </c>
      <c r="M17" s="171">
        <v>627</v>
      </c>
      <c r="N17" s="165">
        <v>940</v>
      </c>
    </row>
    <row r="18" spans="1:14" x14ac:dyDescent="0.2">
      <c r="A18" s="312" t="s">
        <v>25</v>
      </c>
      <c r="B18" s="313" t="s">
        <v>200</v>
      </c>
      <c r="C18" s="163" t="s">
        <v>67</v>
      </c>
      <c r="D18" s="164" t="s">
        <v>67</v>
      </c>
      <c r="E18" s="165" t="s">
        <v>67</v>
      </c>
      <c r="F18" s="166">
        <v>231</v>
      </c>
      <c r="G18" s="167">
        <v>241</v>
      </c>
      <c r="H18" s="168">
        <v>472</v>
      </c>
      <c r="I18" s="167">
        <v>39</v>
      </c>
      <c r="J18" s="164">
        <v>40</v>
      </c>
      <c r="K18" s="169">
        <v>79</v>
      </c>
      <c r="L18" s="170">
        <v>270</v>
      </c>
      <c r="M18" s="171">
        <v>281</v>
      </c>
      <c r="N18" s="165">
        <v>551</v>
      </c>
    </row>
    <row r="19" spans="1:14" x14ac:dyDescent="0.2">
      <c r="A19" s="312" t="s">
        <v>26</v>
      </c>
      <c r="B19" s="313" t="s">
        <v>201</v>
      </c>
      <c r="C19" s="163" t="s">
        <v>67</v>
      </c>
      <c r="D19" s="164" t="s">
        <v>67</v>
      </c>
      <c r="E19" s="165" t="s">
        <v>67</v>
      </c>
      <c r="F19" s="166">
        <v>123</v>
      </c>
      <c r="G19" s="167">
        <v>110</v>
      </c>
      <c r="H19" s="168">
        <v>233</v>
      </c>
      <c r="I19" s="167">
        <v>45</v>
      </c>
      <c r="J19" s="164">
        <v>43</v>
      </c>
      <c r="K19" s="169">
        <v>88</v>
      </c>
      <c r="L19" s="170">
        <v>168</v>
      </c>
      <c r="M19" s="171">
        <v>153</v>
      </c>
      <c r="N19" s="165">
        <v>321</v>
      </c>
    </row>
    <row r="20" spans="1:14" ht="18" x14ac:dyDescent="0.2">
      <c r="A20" s="312" t="s">
        <v>27</v>
      </c>
      <c r="B20" s="313" t="s">
        <v>202</v>
      </c>
      <c r="C20" s="163" t="s">
        <v>67</v>
      </c>
      <c r="D20" s="164" t="s">
        <v>67</v>
      </c>
      <c r="E20" s="165" t="s">
        <v>67</v>
      </c>
      <c r="F20" s="166">
        <v>132</v>
      </c>
      <c r="G20" s="167">
        <v>163</v>
      </c>
      <c r="H20" s="168">
        <v>295</v>
      </c>
      <c r="I20" s="167">
        <v>42</v>
      </c>
      <c r="J20" s="164">
        <v>51</v>
      </c>
      <c r="K20" s="169">
        <v>93</v>
      </c>
      <c r="L20" s="170">
        <v>174</v>
      </c>
      <c r="M20" s="171">
        <v>214</v>
      </c>
      <c r="N20" s="165">
        <v>388</v>
      </c>
    </row>
    <row r="21" spans="1:14" x14ac:dyDescent="0.2">
      <c r="A21" s="312" t="s">
        <v>28</v>
      </c>
      <c r="B21" s="313" t="s">
        <v>203</v>
      </c>
      <c r="C21" s="163" t="s">
        <v>67</v>
      </c>
      <c r="D21" s="164" t="s">
        <v>67</v>
      </c>
      <c r="E21" s="165" t="s">
        <v>67</v>
      </c>
      <c r="F21" s="166">
        <v>62</v>
      </c>
      <c r="G21" s="167">
        <v>49</v>
      </c>
      <c r="H21" s="168">
        <v>111</v>
      </c>
      <c r="I21" s="167">
        <v>6</v>
      </c>
      <c r="J21" s="164">
        <v>10</v>
      </c>
      <c r="K21" s="169">
        <v>16</v>
      </c>
      <c r="L21" s="170">
        <v>68</v>
      </c>
      <c r="M21" s="171">
        <v>59</v>
      </c>
      <c r="N21" s="165">
        <v>127</v>
      </c>
    </row>
    <row r="22" spans="1:14" x14ac:dyDescent="0.2">
      <c r="A22" s="312" t="s">
        <v>29</v>
      </c>
      <c r="B22" s="313" t="s">
        <v>204</v>
      </c>
      <c r="C22" s="163" t="s">
        <v>67</v>
      </c>
      <c r="D22" s="164" t="s">
        <v>67</v>
      </c>
      <c r="E22" s="165" t="s">
        <v>67</v>
      </c>
      <c r="F22" s="166">
        <v>199</v>
      </c>
      <c r="G22" s="167">
        <v>210</v>
      </c>
      <c r="H22" s="168">
        <v>409</v>
      </c>
      <c r="I22" s="167">
        <v>40</v>
      </c>
      <c r="J22" s="164">
        <v>33</v>
      </c>
      <c r="K22" s="169">
        <v>73</v>
      </c>
      <c r="L22" s="170">
        <v>239</v>
      </c>
      <c r="M22" s="171">
        <v>243</v>
      </c>
      <c r="N22" s="165">
        <v>482</v>
      </c>
    </row>
    <row r="23" spans="1:14" x14ac:dyDescent="0.2">
      <c r="A23" s="312"/>
      <c r="B23" s="313" t="s">
        <v>205</v>
      </c>
      <c r="C23" s="163">
        <v>104</v>
      </c>
      <c r="D23" s="164">
        <v>2</v>
      </c>
      <c r="E23" s="165">
        <v>106</v>
      </c>
      <c r="F23" s="166">
        <v>79</v>
      </c>
      <c r="G23" s="167">
        <v>1</v>
      </c>
      <c r="H23" s="168">
        <v>80</v>
      </c>
      <c r="I23" s="167">
        <v>11</v>
      </c>
      <c r="J23" s="164">
        <v>1</v>
      </c>
      <c r="K23" s="169">
        <v>12</v>
      </c>
      <c r="L23" s="170">
        <v>194</v>
      </c>
      <c r="M23" s="171">
        <v>4</v>
      </c>
      <c r="N23" s="165">
        <v>198</v>
      </c>
    </row>
    <row r="24" spans="1:14" x14ac:dyDescent="0.2">
      <c r="A24" s="312" t="s">
        <v>30</v>
      </c>
      <c r="B24" s="313" t="s">
        <v>206</v>
      </c>
      <c r="C24" s="163" t="s">
        <v>67</v>
      </c>
      <c r="D24" s="164" t="s">
        <v>67</v>
      </c>
      <c r="E24" s="165" t="s">
        <v>67</v>
      </c>
      <c r="F24" s="166">
        <v>112</v>
      </c>
      <c r="G24" s="167">
        <v>146</v>
      </c>
      <c r="H24" s="168">
        <v>258</v>
      </c>
      <c r="I24" s="167">
        <v>22</v>
      </c>
      <c r="J24" s="164">
        <v>10</v>
      </c>
      <c r="K24" s="169">
        <v>32</v>
      </c>
      <c r="L24" s="170">
        <v>134</v>
      </c>
      <c r="M24" s="171">
        <v>156</v>
      </c>
      <c r="N24" s="165">
        <v>290</v>
      </c>
    </row>
    <row r="25" spans="1:14" ht="18" x14ac:dyDescent="0.2">
      <c r="A25" s="312" t="s">
        <v>31</v>
      </c>
      <c r="B25" s="313" t="s">
        <v>207</v>
      </c>
      <c r="C25" s="163" t="s">
        <v>67</v>
      </c>
      <c r="D25" s="164" t="s">
        <v>67</v>
      </c>
      <c r="E25" s="165" t="s">
        <v>67</v>
      </c>
      <c r="F25" s="166">
        <v>64</v>
      </c>
      <c r="G25" s="167">
        <v>65</v>
      </c>
      <c r="H25" s="168">
        <v>129</v>
      </c>
      <c r="I25" s="167">
        <v>4</v>
      </c>
      <c r="J25" s="164">
        <v>7</v>
      </c>
      <c r="K25" s="169">
        <v>11</v>
      </c>
      <c r="L25" s="170">
        <v>68</v>
      </c>
      <c r="M25" s="171">
        <v>72</v>
      </c>
      <c r="N25" s="165">
        <v>140</v>
      </c>
    </row>
    <row r="26" spans="1:14" x14ac:dyDescent="0.2">
      <c r="A26" s="312" t="s">
        <v>32</v>
      </c>
      <c r="B26" s="313" t="s">
        <v>208</v>
      </c>
      <c r="C26" s="163">
        <v>12</v>
      </c>
      <c r="D26" s="164">
        <v>7</v>
      </c>
      <c r="E26" s="165">
        <v>19</v>
      </c>
      <c r="F26" s="166">
        <v>114</v>
      </c>
      <c r="G26" s="167">
        <v>127</v>
      </c>
      <c r="H26" s="168">
        <v>241</v>
      </c>
      <c r="I26" s="167">
        <v>26</v>
      </c>
      <c r="J26" s="164">
        <v>35</v>
      </c>
      <c r="K26" s="169">
        <v>61</v>
      </c>
      <c r="L26" s="170">
        <v>152</v>
      </c>
      <c r="M26" s="171">
        <v>169</v>
      </c>
      <c r="N26" s="165">
        <v>321</v>
      </c>
    </row>
    <row r="27" spans="1:14" x14ac:dyDescent="0.2">
      <c r="A27" s="312" t="s">
        <v>33</v>
      </c>
      <c r="B27" s="313" t="s">
        <v>209</v>
      </c>
      <c r="C27" s="163" t="s">
        <v>67</v>
      </c>
      <c r="D27" s="164" t="s">
        <v>67</v>
      </c>
      <c r="E27" s="165" t="s">
        <v>67</v>
      </c>
      <c r="F27" s="166">
        <v>59</v>
      </c>
      <c r="G27" s="167">
        <v>92</v>
      </c>
      <c r="H27" s="168">
        <v>151</v>
      </c>
      <c r="I27" s="167">
        <v>3</v>
      </c>
      <c r="J27" s="164">
        <v>3</v>
      </c>
      <c r="K27" s="169">
        <v>6</v>
      </c>
      <c r="L27" s="170">
        <v>62</v>
      </c>
      <c r="M27" s="171">
        <v>95</v>
      </c>
      <c r="N27" s="165">
        <v>157</v>
      </c>
    </row>
    <row r="28" spans="1:14" ht="18" x14ac:dyDescent="0.2">
      <c r="A28" s="312" t="s">
        <v>34</v>
      </c>
      <c r="B28" s="313" t="s">
        <v>210</v>
      </c>
      <c r="C28" s="163">
        <v>6</v>
      </c>
      <c r="D28" s="164">
        <v>14</v>
      </c>
      <c r="E28" s="165">
        <v>20</v>
      </c>
      <c r="F28" s="166">
        <v>60</v>
      </c>
      <c r="G28" s="167">
        <v>84</v>
      </c>
      <c r="H28" s="168">
        <v>144</v>
      </c>
      <c r="I28" s="167">
        <v>23</v>
      </c>
      <c r="J28" s="164">
        <v>16</v>
      </c>
      <c r="K28" s="169">
        <v>39</v>
      </c>
      <c r="L28" s="170">
        <v>89</v>
      </c>
      <c r="M28" s="171">
        <v>114</v>
      </c>
      <c r="N28" s="165">
        <v>203</v>
      </c>
    </row>
    <row r="29" spans="1:14" x14ac:dyDescent="0.2">
      <c r="A29" s="312" t="s">
        <v>35</v>
      </c>
      <c r="B29" s="313" t="s">
        <v>211</v>
      </c>
      <c r="C29" s="163" t="s">
        <v>67</v>
      </c>
      <c r="D29" s="164" t="s">
        <v>67</v>
      </c>
      <c r="E29" s="165" t="s">
        <v>67</v>
      </c>
      <c r="F29" s="166">
        <v>57</v>
      </c>
      <c r="G29" s="167">
        <v>73</v>
      </c>
      <c r="H29" s="168">
        <v>130</v>
      </c>
      <c r="I29" s="167">
        <v>11</v>
      </c>
      <c r="J29" s="164">
        <v>5</v>
      </c>
      <c r="K29" s="169">
        <v>16</v>
      </c>
      <c r="L29" s="170">
        <v>68</v>
      </c>
      <c r="M29" s="171">
        <v>78</v>
      </c>
      <c r="N29" s="165">
        <v>146</v>
      </c>
    </row>
    <row r="30" spans="1:14" ht="18" x14ac:dyDescent="0.2">
      <c r="A30" s="312" t="s">
        <v>36</v>
      </c>
      <c r="B30" s="313" t="s">
        <v>212</v>
      </c>
      <c r="C30" s="163" t="s">
        <v>67</v>
      </c>
      <c r="D30" s="164" t="s">
        <v>67</v>
      </c>
      <c r="E30" s="165" t="s">
        <v>67</v>
      </c>
      <c r="F30" s="166">
        <v>38</v>
      </c>
      <c r="G30" s="167">
        <v>43</v>
      </c>
      <c r="H30" s="168">
        <v>81</v>
      </c>
      <c r="I30" s="167">
        <v>8</v>
      </c>
      <c r="J30" s="164">
        <v>8</v>
      </c>
      <c r="K30" s="169">
        <v>16</v>
      </c>
      <c r="L30" s="170">
        <v>46</v>
      </c>
      <c r="M30" s="171">
        <v>51</v>
      </c>
      <c r="N30" s="165">
        <v>97</v>
      </c>
    </row>
    <row r="31" spans="1:14" x14ac:dyDescent="0.2">
      <c r="A31" s="312" t="s">
        <v>37</v>
      </c>
      <c r="B31" s="313" t="s">
        <v>213</v>
      </c>
      <c r="C31" s="163" t="s">
        <v>67</v>
      </c>
      <c r="D31" s="164" t="s">
        <v>67</v>
      </c>
      <c r="E31" s="165" t="s">
        <v>67</v>
      </c>
      <c r="F31" s="166">
        <v>36</v>
      </c>
      <c r="G31" s="167">
        <v>41</v>
      </c>
      <c r="H31" s="168">
        <v>77</v>
      </c>
      <c r="I31" s="167">
        <v>89</v>
      </c>
      <c r="J31" s="164">
        <v>77</v>
      </c>
      <c r="K31" s="169">
        <v>166</v>
      </c>
      <c r="L31" s="170">
        <v>125</v>
      </c>
      <c r="M31" s="171">
        <v>118</v>
      </c>
      <c r="N31" s="165">
        <v>243</v>
      </c>
    </row>
    <row r="32" spans="1:14" x14ac:dyDescent="0.2">
      <c r="A32" s="312"/>
      <c r="B32" s="313" t="s">
        <v>214</v>
      </c>
      <c r="C32" s="163" t="s">
        <v>67</v>
      </c>
      <c r="D32" s="164" t="s">
        <v>67</v>
      </c>
      <c r="E32" s="165" t="s">
        <v>67</v>
      </c>
      <c r="F32" s="166">
        <v>225</v>
      </c>
      <c r="G32" s="167">
        <v>260</v>
      </c>
      <c r="H32" s="168">
        <v>485</v>
      </c>
      <c r="I32" s="167">
        <v>77</v>
      </c>
      <c r="J32" s="164">
        <v>70</v>
      </c>
      <c r="K32" s="169">
        <v>147</v>
      </c>
      <c r="L32" s="170">
        <v>302</v>
      </c>
      <c r="M32" s="171">
        <v>330</v>
      </c>
      <c r="N32" s="165">
        <v>632</v>
      </c>
    </row>
    <row r="33" spans="1:14" x14ac:dyDescent="0.2">
      <c r="A33" s="312"/>
      <c r="B33" s="313" t="s">
        <v>215</v>
      </c>
      <c r="C33" s="163">
        <v>11</v>
      </c>
      <c r="D33" s="164">
        <v>9</v>
      </c>
      <c r="E33" s="165">
        <v>20</v>
      </c>
      <c r="F33" s="166">
        <v>184</v>
      </c>
      <c r="G33" s="167">
        <v>193</v>
      </c>
      <c r="H33" s="168">
        <v>377</v>
      </c>
      <c r="I33" s="167">
        <v>68</v>
      </c>
      <c r="J33" s="164">
        <v>92</v>
      </c>
      <c r="K33" s="169">
        <v>160</v>
      </c>
      <c r="L33" s="170">
        <v>263</v>
      </c>
      <c r="M33" s="171">
        <v>294</v>
      </c>
      <c r="N33" s="165">
        <v>557</v>
      </c>
    </row>
    <row r="34" spans="1:14" x14ac:dyDescent="0.2">
      <c r="A34" s="312"/>
      <c r="B34" s="313" t="s">
        <v>210</v>
      </c>
      <c r="C34" s="163" t="s">
        <v>67</v>
      </c>
      <c r="D34" s="164" t="s">
        <v>67</v>
      </c>
      <c r="E34" s="165" t="s">
        <v>67</v>
      </c>
      <c r="F34" s="166">
        <v>53</v>
      </c>
      <c r="G34" s="167">
        <v>48</v>
      </c>
      <c r="H34" s="168">
        <v>101</v>
      </c>
      <c r="I34" s="167">
        <v>47</v>
      </c>
      <c r="J34" s="164">
        <v>35</v>
      </c>
      <c r="K34" s="169">
        <v>82</v>
      </c>
      <c r="L34" s="170">
        <v>100</v>
      </c>
      <c r="M34" s="171">
        <v>83</v>
      </c>
      <c r="N34" s="165">
        <v>183</v>
      </c>
    </row>
    <row r="35" spans="1:14" x14ac:dyDescent="0.2">
      <c r="A35" s="312"/>
      <c r="B35" s="313" t="s">
        <v>216</v>
      </c>
      <c r="C35" s="163">
        <v>100</v>
      </c>
      <c r="D35" s="164">
        <v>4</v>
      </c>
      <c r="E35" s="165">
        <v>104</v>
      </c>
      <c r="F35" s="166">
        <v>146</v>
      </c>
      <c r="G35" s="167">
        <v>3</v>
      </c>
      <c r="H35" s="168">
        <v>149</v>
      </c>
      <c r="I35" s="167">
        <v>58</v>
      </c>
      <c r="J35" s="164">
        <v>4</v>
      </c>
      <c r="K35" s="169">
        <v>62</v>
      </c>
      <c r="L35" s="170">
        <v>304</v>
      </c>
      <c r="M35" s="171">
        <v>11</v>
      </c>
      <c r="N35" s="165">
        <v>315</v>
      </c>
    </row>
    <row r="36" spans="1:14" x14ac:dyDescent="0.2">
      <c r="A36" s="312"/>
      <c r="B36" s="313" t="s">
        <v>217</v>
      </c>
      <c r="C36" s="163">
        <v>88</v>
      </c>
      <c r="D36" s="164">
        <v>176</v>
      </c>
      <c r="E36" s="165">
        <v>264</v>
      </c>
      <c r="F36" s="166">
        <v>242</v>
      </c>
      <c r="G36" s="167">
        <v>430</v>
      </c>
      <c r="H36" s="168">
        <v>672</v>
      </c>
      <c r="I36" s="167">
        <v>82</v>
      </c>
      <c r="J36" s="164">
        <v>195</v>
      </c>
      <c r="K36" s="169">
        <v>277</v>
      </c>
      <c r="L36" s="170">
        <v>412</v>
      </c>
      <c r="M36" s="171">
        <v>801</v>
      </c>
      <c r="N36" s="165">
        <v>1213</v>
      </c>
    </row>
    <row r="37" spans="1:14" x14ac:dyDescent="0.2">
      <c r="A37" s="312"/>
      <c r="B37" s="313" t="s">
        <v>218</v>
      </c>
      <c r="C37" s="163">
        <v>131</v>
      </c>
      <c r="D37" s="164">
        <v>65</v>
      </c>
      <c r="E37" s="165">
        <v>196</v>
      </c>
      <c r="F37" s="166">
        <v>635</v>
      </c>
      <c r="G37" s="167">
        <v>389</v>
      </c>
      <c r="H37" s="168">
        <v>1024</v>
      </c>
      <c r="I37" s="167">
        <v>301</v>
      </c>
      <c r="J37" s="164">
        <v>188</v>
      </c>
      <c r="K37" s="169">
        <v>489</v>
      </c>
      <c r="L37" s="170">
        <v>1067</v>
      </c>
      <c r="M37" s="171">
        <v>642</v>
      </c>
      <c r="N37" s="165">
        <v>1709</v>
      </c>
    </row>
    <row r="38" spans="1:14" x14ac:dyDescent="0.2">
      <c r="A38" s="312" t="s">
        <v>38</v>
      </c>
      <c r="B38" s="313" t="s">
        <v>219</v>
      </c>
      <c r="C38" s="163" t="s">
        <v>67</v>
      </c>
      <c r="D38" s="164" t="s">
        <v>67</v>
      </c>
      <c r="E38" s="165" t="s">
        <v>67</v>
      </c>
      <c r="F38" s="166">
        <v>72</v>
      </c>
      <c r="G38" s="167">
        <v>80</v>
      </c>
      <c r="H38" s="168">
        <v>152</v>
      </c>
      <c r="I38" s="167">
        <v>16</v>
      </c>
      <c r="J38" s="164">
        <v>16</v>
      </c>
      <c r="K38" s="169">
        <v>32</v>
      </c>
      <c r="L38" s="170">
        <v>88</v>
      </c>
      <c r="M38" s="171">
        <v>96</v>
      </c>
      <c r="N38" s="165">
        <v>184</v>
      </c>
    </row>
    <row r="39" spans="1:14" x14ac:dyDescent="0.2">
      <c r="A39" s="312" t="s">
        <v>39</v>
      </c>
      <c r="B39" s="313" t="s">
        <v>220</v>
      </c>
      <c r="C39" s="163" t="s">
        <v>67</v>
      </c>
      <c r="D39" s="164" t="s">
        <v>67</v>
      </c>
      <c r="E39" s="165" t="s">
        <v>67</v>
      </c>
      <c r="F39" s="166">
        <v>278</v>
      </c>
      <c r="G39" s="167">
        <v>317</v>
      </c>
      <c r="H39" s="168">
        <v>595</v>
      </c>
      <c r="I39" s="167">
        <v>26</v>
      </c>
      <c r="J39" s="164">
        <v>35</v>
      </c>
      <c r="K39" s="169">
        <v>61</v>
      </c>
      <c r="L39" s="170">
        <v>304</v>
      </c>
      <c r="M39" s="171">
        <v>352</v>
      </c>
      <c r="N39" s="165">
        <v>656</v>
      </c>
    </row>
    <row r="40" spans="1:14" x14ac:dyDescent="0.2">
      <c r="A40" s="312"/>
      <c r="B40" s="313" t="s">
        <v>221</v>
      </c>
      <c r="C40" s="163" t="s">
        <v>67</v>
      </c>
      <c r="D40" s="164" t="s">
        <v>67</v>
      </c>
      <c r="E40" s="165" t="s">
        <v>67</v>
      </c>
      <c r="F40" s="166">
        <v>267</v>
      </c>
      <c r="G40" s="167">
        <v>209</v>
      </c>
      <c r="H40" s="168">
        <v>476</v>
      </c>
      <c r="I40" s="167">
        <v>78</v>
      </c>
      <c r="J40" s="164">
        <v>58</v>
      </c>
      <c r="K40" s="169">
        <v>136</v>
      </c>
      <c r="L40" s="170">
        <v>345</v>
      </c>
      <c r="M40" s="171">
        <v>267</v>
      </c>
      <c r="N40" s="165">
        <v>612</v>
      </c>
    </row>
    <row r="41" spans="1:14" x14ac:dyDescent="0.2">
      <c r="A41" s="312"/>
      <c r="B41" s="313" t="s">
        <v>195</v>
      </c>
      <c r="C41" s="163" t="s">
        <v>67</v>
      </c>
      <c r="D41" s="164" t="s">
        <v>67</v>
      </c>
      <c r="E41" s="165" t="s">
        <v>67</v>
      </c>
      <c r="F41" s="166">
        <v>159</v>
      </c>
      <c r="G41" s="167">
        <v>150</v>
      </c>
      <c r="H41" s="168">
        <v>309</v>
      </c>
      <c r="I41" s="167">
        <v>82</v>
      </c>
      <c r="J41" s="164">
        <v>92</v>
      </c>
      <c r="K41" s="169">
        <v>174</v>
      </c>
      <c r="L41" s="170">
        <v>241</v>
      </c>
      <c r="M41" s="171">
        <v>242</v>
      </c>
      <c r="N41" s="165">
        <v>483</v>
      </c>
    </row>
    <row r="42" spans="1:14" x14ac:dyDescent="0.2">
      <c r="A42" s="312"/>
      <c r="B42" s="313" t="s">
        <v>222</v>
      </c>
      <c r="C42" s="163">
        <v>74</v>
      </c>
      <c r="D42" s="164">
        <v>84</v>
      </c>
      <c r="E42" s="165">
        <v>158</v>
      </c>
      <c r="F42" s="166">
        <v>279</v>
      </c>
      <c r="G42" s="167">
        <v>369</v>
      </c>
      <c r="H42" s="168">
        <v>648</v>
      </c>
      <c r="I42" s="167">
        <v>64</v>
      </c>
      <c r="J42" s="164">
        <v>121</v>
      </c>
      <c r="K42" s="169">
        <v>185</v>
      </c>
      <c r="L42" s="170">
        <v>417</v>
      </c>
      <c r="M42" s="171">
        <v>574</v>
      </c>
      <c r="N42" s="165">
        <v>991</v>
      </c>
    </row>
    <row r="43" spans="1:14" ht="18" x14ac:dyDescent="0.2">
      <c r="A43" s="312" t="s">
        <v>40</v>
      </c>
      <c r="B43" s="313" t="s">
        <v>223</v>
      </c>
      <c r="C43" s="163" t="s">
        <v>67</v>
      </c>
      <c r="D43" s="164" t="s">
        <v>67</v>
      </c>
      <c r="E43" s="165" t="s">
        <v>67</v>
      </c>
      <c r="F43" s="166">
        <v>107</v>
      </c>
      <c r="G43" s="167">
        <v>98</v>
      </c>
      <c r="H43" s="168">
        <v>205</v>
      </c>
      <c r="I43" s="167">
        <v>28</v>
      </c>
      <c r="J43" s="164">
        <v>14</v>
      </c>
      <c r="K43" s="169">
        <v>42</v>
      </c>
      <c r="L43" s="170">
        <v>135</v>
      </c>
      <c r="M43" s="171">
        <v>112</v>
      </c>
      <c r="N43" s="165">
        <v>247</v>
      </c>
    </row>
    <row r="44" spans="1:14" ht="18" x14ac:dyDescent="0.2">
      <c r="A44" s="312" t="s">
        <v>41</v>
      </c>
      <c r="B44" s="313" t="s">
        <v>224</v>
      </c>
      <c r="C44" s="163" t="s">
        <v>67</v>
      </c>
      <c r="D44" s="164" t="s">
        <v>67</v>
      </c>
      <c r="E44" s="165" t="s">
        <v>67</v>
      </c>
      <c r="F44" s="166">
        <v>136</v>
      </c>
      <c r="G44" s="167">
        <v>138</v>
      </c>
      <c r="H44" s="168">
        <v>274</v>
      </c>
      <c r="I44" s="167">
        <v>23</v>
      </c>
      <c r="J44" s="164">
        <v>27</v>
      </c>
      <c r="K44" s="169">
        <v>50</v>
      </c>
      <c r="L44" s="170">
        <v>159</v>
      </c>
      <c r="M44" s="171">
        <v>165</v>
      </c>
      <c r="N44" s="165">
        <v>324</v>
      </c>
    </row>
    <row r="45" spans="1:14" ht="27" x14ac:dyDescent="0.2">
      <c r="A45" s="312" t="s">
        <v>42</v>
      </c>
      <c r="B45" s="313" t="s">
        <v>225</v>
      </c>
      <c r="C45" s="163" t="s">
        <v>67</v>
      </c>
      <c r="D45" s="164" t="s">
        <v>67</v>
      </c>
      <c r="E45" s="165" t="s">
        <v>67</v>
      </c>
      <c r="F45" s="166">
        <v>167</v>
      </c>
      <c r="G45" s="167">
        <v>167</v>
      </c>
      <c r="H45" s="168">
        <v>334</v>
      </c>
      <c r="I45" s="167">
        <v>51</v>
      </c>
      <c r="J45" s="164">
        <v>56</v>
      </c>
      <c r="K45" s="169">
        <v>107</v>
      </c>
      <c r="L45" s="170">
        <v>218</v>
      </c>
      <c r="M45" s="171">
        <v>223</v>
      </c>
      <c r="N45" s="165">
        <v>441</v>
      </c>
    </row>
    <row r="46" spans="1:14" x14ac:dyDescent="0.2">
      <c r="A46" s="312"/>
      <c r="B46" s="313" t="s">
        <v>226</v>
      </c>
      <c r="C46" s="163">
        <v>16</v>
      </c>
      <c r="D46" s="164">
        <v>11</v>
      </c>
      <c r="E46" s="165">
        <v>27</v>
      </c>
      <c r="F46" s="166">
        <v>123</v>
      </c>
      <c r="G46" s="167">
        <v>169</v>
      </c>
      <c r="H46" s="168">
        <v>292</v>
      </c>
      <c r="I46" s="167">
        <v>15</v>
      </c>
      <c r="J46" s="164">
        <v>26</v>
      </c>
      <c r="K46" s="169">
        <v>41</v>
      </c>
      <c r="L46" s="170">
        <v>154</v>
      </c>
      <c r="M46" s="171">
        <v>206</v>
      </c>
      <c r="N46" s="165">
        <v>360</v>
      </c>
    </row>
    <row r="47" spans="1:14" x14ac:dyDescent="0.2">
      <c r="A47" s="312" t="s">
        <v>43</v>
      </c>
      <c r="B47" s="313" t="s">
        <v>209</v>
      </c>
      <c r="C47" s="163" t="s">
        <v>67</v>
      </c>
      <c r="D47" s="164" t="s">
        <v>67</v>
      </c>
      <c r="E47" s="165" t="s">
        <v>67</v>
      </c>
      <c r="F47" s="166">
        <v>143</v>
      </c>
      <c r="G47" s="167">
        <v>129</v>
      </c>
      <c r="H47" s="168">
        <v>272</v>
      </c>
      <c r="I47" s="167">
        <v>22</v>
      </c>
      <c r="J47" s="164">
        <v>19</v>
      </c>
      <c r="K47" s="169">
        <v>41</v>
      </c>
      <c r="L47" s="170">
        <v>165</v>
      </c>
      <c r="M47" s="171">
        <v>148</v>
      </c>
      <c r="N47" s="165">
        <v>313</v>
      </c>
    </row>
    <row r="48" spans="1:14" x14ac:dyDescent="0.2">
      <c r="A48" s="312" t="s">
        <v>44</v>
      </c>
      <c r="B48" s="313" t="s">
        <v>227</v>
      </c>
      <c r="C48" s="163" t="s">
        <v>67</v>
      </c>
      <c r="D48" s="164" t="s">
        <v>67</v>
      </c>
      <c r="E48" s="165" t="s">
        <v>67</v>
      </c>
      <c r="F48" s="166">
        <v>85</v>
      </c>
      <c r="G48" s="167">
        <v>70</v>
      </c>
      <c r="H48" s="168">
        <v>155</v>
      </c>
      <c r="I48" s="167">
        <v>4</v>
      </c>
      <c r="J48" s="164">
        <v>3</v>
      </c>
      <c r="K48" s="169">
        <v>7</v>
      </c>
      <c r="L48" s="170">
        <v>89</v>
      </c>
      <c r="M48" s="171">
        <v>73</v>
      </c>
      <c r="N48" s="165">
        <v>162</v>
      </c>
    </row>
    <row r="49" spans="1:14" ht="18" x14ac:dyDescent="0.2">
      <c r="A49" s="312" t="s">
        <v>45</v>
      </c>
      <c r="B49" s="313" t="s">
        <v>228</v>
      </c>
      <c r="C49" s="163" t="s">
        <v>67</v>
      </c>
      <c r="D49" s="164" t="s">
        <v>67</v>
      </c>
      <c r="E49" s="165" t="s">
        <v>67</v>
      </c>
      <c r="F49" s="166">
        <v>133</v>
      </c>
      <c r="G49" s="167">
        <v>108</v>
      </c>
      <c r="H49" s="168">
        <v>241</v>
      </c>
      <c r="I49" s="167">
        <v>15</v>
      </c>
      <c r="J49" s="164">
        <v>11</v>
      </c>
      <c r="K49" s="169">
        <v>26</v>
      </c>
      <c r="L49" s="170">
        <v>148</v>
      </c>
      <c r="M49" s="171">
        <v>119</v>
      </c>
      <c r="N49" s="165">
        <v>267</v>
      </c>
    </row>
    <row r="50" spans="1:14" ht="18" x14ac:dyDescent="0.2">
      <c r="A50" s="312" t="s">
        <v>46</v>
      </c>
      <c r="B50" s="313" t="s">
        <v>229</v>
      </c>
      <c r="C50" s="163" t="s">
        <v>67</v>
      </c>
      <c r="D50" s="164" t="s">
        <v>67</v>
      </c>
      <c r="E50" s="165" t="s">
        <v>67</v>
      </c>
      <c r="F50" s="166">
        <v>204</v>
      </c>
      <c r="G50" s="167">
        <v>187</v>
      </c>
      <c r="H50" s="168">
        <v>391</v>
      </c>
      <c r="I50" s="167">
        <v>32</v>
      </c>
      <c r="J50" s="164">
        <v>32</v>
      </c>
      <c r="K50" s="169">
        <v>64</v>
      </c>
      <c r="L50" s="170">
        <v>236</v>
      </c>
      <c r="M50" s="171">
        <v>219</v>
      </c>
      <c r="N50" s="165">
        <v>455</v>
      </c>
    </row>
    <row r="51" spans="1:14" x14ac:dyDescent="0.2">
      <c r="A51" s="312"/>
      <c r="B51" s="313" t="s">
        <v>230</v>
      </c>
      <c r="C51" s="163">
        <v>2</v>
      </c>
      <c r="D51" s="164">
        <v>13</v>
      </c>
      <c r="E51" s="165">
        <v>15</v>
      </c>
      <c r="F51" s="166">
        <v>36</v>
      </c>
      <c r="G51" s="167">
        <v>124</v>
      </c>
      <c r="H51" s="168">
        <v>160</v>
      </c>
      <c r="I51" s="167">
        <v>4</v>
      </c>
      <c r="J51" s="164">
        <v>23</v>
      </c>
      <c r="K51" s="169">
        <v>27</v>
      </c>
      <c r="L51" s="170">
        <v>42</v>
      </c>
      <c r="M51" s="171">
        <v>160</v>
      </c>
      <c r="N51" s="165">
        <v>202</v>
      </c>
    </row>
    <row r="52" spans="1:14" x14ac:dyDescent="0.2">
      <c r="A52" s="312" t="s">
        <v>47</v>
      </c>
      <c r="B52" s="313" t="s">
        <v>215</v>
      </c>
      <c r="C52" s="163" t="s">
        <v>67</v>
      </c>
      <c r="D52" s="164" t="s">
        <v>67</v>
      </c>
      <c r="E52" s="165" t="s">
        <v>67</v>
      </c>
      <c r="F52" s="166">
        <v>205</v>
      </c>
      <c r="G52" s="167">
        <v>173</v>
      </c>
      <c r="H52" s="168">
        <v>378</v>
      </c>
      <c r="I52" s="167">
        <v>77</v>
      </c>
      <c r="J52" s="164">
        <v>54</v>
      </c>
      <c r="K52" s="169">
        <v>131</v>
      </c>
      <c r="L52" s="170">
        <v>282</v>
      </c>
      <c r="M52" s="171">
        <v>227</v>
      </c>
      <c r="N52" s="165">
        <v>509</v>
      </c>
    </row>
    <row r="53" spans="1:14" x14ac:dyDescent="0.2">
      <c r="A53" s="312"/>
      <c r="B53" s="313" t="s">
        <v>231</v>
      </c>
      <c r="C53" s="163" t="s">
        <v>67</v>
      </c>
      <c r="D53" s="164" t="s">
        <v>67</v>
      </c>
      <c r="E53" s="165" t="s">
        <v>67</v>
      </c>
      <c r="F53" s="166">
        <v>118</v>
      </c>
      <c r="G53" s="167">
        <v>119</v>
      </c>
      <c r="H53" s="168">
        <v>237</v>
      </c>
      <c r="I53" s="167">
        <v>48</v>
      </c>
      <c r="J53" s="164">
        <v>45</v>
      </c>
      <c r="K53" s="169">
        <v>93</v>
      </c>
      <c r="L53" s="170">
        <v>166</v>
      </c>
      <c r="M53" s="171">
        <v>164</v>
      </c>
      <c r="N53" s="165">
        <v>330</v>
      </c>
    </row>
    <row r="54" spans="1:14" x14ac:dyDescent="0.2">
      <c r="A54" s="312" t="s">
        <v>48</v>
      </c>
      <c r="B54" s="313" t="s">
        <v>232</v>
      </c>
      <c r="C54" s="163" t="s">
        <v>67</v>
      </c>
      <c r="D54" s="164" t="s">
        <v>67</v>
      </c>
      <c r="E54" s="165" t="s">
        <v>67</v>
      </c>
      <c r="F54" s="166">
        <v>247</v>
      </c>
      <c r="G54" s="167">
        <v>281</v>
      </c>
      <c r="H54" s="168">
        <v>528</v>
      </c>
      <c r="I54" s="167">
        <v>80</v>
      </c>
      <c r="J54" s="164">
        <v>65</v>
      </c>
      <c r="K54" s="169">
        <v>145</v>
      </c>
      <c r="L54" s="170">
        <v>327</v>
      </c>
      <c r="M54" s="171">
        <v>346</v>
      </c>
      <c r="N54" s="165">
        <v>673</v>
      </c>
    </row>
    <row r="55" spans="1:14" x14ac:dyDescent="0.2">
      <c r="A55" s="314"/>
      <c r="B55" s="315" t="s">
        <v>233</v>
      </c>
      <c r="C55" s="195">
        <v>137</v>
      </c>
      <c r="D55" s="196">
        <v>121</v>
      </c>
      <c r="E55" s="197">
        <v>258</v>
      </c>
      <c r="F55" s="198">
        <v>428</v>
      </c>
      <c r="G55" s="199">
        <v>292</v>
      </c>
      <c r="H55" s="200">
        <v>720</v>
      </c>
      <c r="I55" s="199">
        <v>199</v>
      </c>
      <c r="J55" s="196">
        <v>155</v>
      </c>
      <c r="K55" s="201">
        <v>354</v>
      </c>
      <c r="L55" s="202">
        <v>764</v>
      </c>
      <c r="M55" s="203">
        <v>568</v>
      </c>
      <c r="N55" s="197">
        <v>1332</v>
      </c>
    </row>
    <row r="56" spans="1:14" x14ac:dyDescent="0.2">
      <c r="C56" s="31"/>
    </row>
    <row r="57" spans="1:14" x14ac:dyDescent="0.2">
      <c r="C57" s="31"/>
    </row>
    <row r="58" spans="1:14" x14ac:dyDescent="0.2">
      <c r="C58" s="31"/>
    </row>
    <row r="59" spans="1:14" x14ac:dyDescent="0.2">
      <c r="C59" s="31"/>
    </row>
    <row r="60" spans="1:14" x14ac:dyDescent="0.2">
      <c r="C60" s="31"/>
    </row>
    <row r="61" spans="1:14" x14ac:dyDescent="0.2">
      <c r="C61" s="31"/>
    </row>
    <row r="62" spans="1:14" x14ac:dyDescent="0.2">
      <c r="C62" s="31"/>
    </row>
    <row r="63" spans="1:14" x14ac:dyDescent="0.2">
      <c r="C63" s="31"/>
    </row>
    <row r="64" spans="1:14" x14ac:dyDescent="0.2">
      <c r="C64" s="31"/>
    </row>
    <row r="65" spans="3:3" x14ac:dyDescent="0.2">
      <c r="C65" s="31"/>
    </row>
    <row r="66" spans="3:3" x14ac:dyDescent="0.2">
      <c r="C66" s="31"/>
    </row>
    <row r="67" spans="3:3" x14ac:dyDescent="0.2">
      <c r="C67" s="31"/>
    </row>
    <row r="68" spans="3:3" x14ac:dyDescent="0.2">
      <c r="C68" s="31"/>
    </row>
    <row r="69" spans="3:3" x14ac:dyDescent="0.2">
      <c r="C69" s="31"/>
    </row>
    <row r="70" spans="3:3" x14ac:dyDescent="0.2">
      <c r="C70" s="31"/>
    </row>
    <row r="71" spans="3:3" x14ac:dyDescent="0.2">
      <c r="C71" s="31"/>
    </row>
    <row r="72" spans="3:3" x14ac:dyDescent="0.2">
      <c r="C72" s="31"/>
    </row>
    <row r="73" spans="3:3" x14ac:dyDescent="0.2">
      <c r="C73" s="31"/>
    </row>
    <row r="74" spans="3:3" x14ac:dyDescent="0.2">
      <c r="C74" s="31"/>
    </row>
    <row r="75" spans="3:3" x14ac:dyDescent="0.2">
      <c r="C75" s="31"/>
    </row>
    <row r="76" spans="3:3" x14ac:dyDescent="0.2">
      <c r="C76" s="31"/>
    </row>
    <row r="77" spans="3:3" x14ac:dyDescent="0.2">
      <c r="C77" s="31"/>
    </row>
    <row r="78" spans="3:3" x14ac:dyDescent="0.2">
      <c r="C78" s="31"/>
    </row>
    <row r="79" spans="3:3" x14ac:dyDescent="0.2">
      <c r="C79" s="31"/>
    </row>
    <row r="80" spans="3:3" x14ac:dyDescent="0.2">
      <c r="C80" s="31"/>
    </row>
    <row r="81" spans="3:3" x14ac:dyDescent="0.2">
      <c r="C81" s="31"/>
    </row>
    <row r="82" spans="3:3" x14ac:dyDescent="0.2">
      <c r="C82" s="31"/>
    </row>
    <row r="83" spans="3:3" x14ac:dyDescent="0.2">
      <c r="C83" s="31"/>
    </row>
    <row r="84" spans="3:3" x14ac:dyDescent="0.2">
      <c r="C84" s="31"/>
    </row>
    <row r="85" spans="3:3" x14ac:dyDescent="0.2">
      <c r="C85" s="31"/>
    </row>
    <row r="86" spans="3:3" x14ac:dyDescent="0.2">
      <c r="C86" s="31"/>
    </row>
    <row r="87" spans="3:3" x14ac:dyDescent="0.2">
      <c r="C87" s="31"/>
    </row>
    <row r="88" spans="3:3" x14ac:dyDescent="0.2">
      <c r="C88" s="31"/>
    </row>
    <row r="89" spans="3:3" x14ac:dyDescent="0.2">
      <c r="C89" s="31"/>
    </row>
    <row r="90" spans="3:3" x14ac:dyDescent="0.2">
      <c r="C90" s="31"/>
    </row>
    <row r="91" spans="3:3" x14ac:dyDescent="0.2">
      <c r="C91" s="31"/>
    </row>
    <row r="92" spans="3:3" x14ac:dyDescent="0.2">
      <c r="C92" s="31"/>
    </row>
    <row r="93" spans="3:3" x14ac:dyDescent="0.2">
      <c r="C93" s="31"/>
    </row>
    <row r="94" spans="3:3" x14ac:dyDescent="0.2">
      <c r="C94" s="31"/>
    </row>
    <row r="95" spans="3:3" x14ac:dyDescent="0.2">
      <c r="C95" s="31"/>
    </row>
    <row r="96" spans="3:3" x14ac:dyDescent="0.2">
      <c r="C96" s="31"/>
    </row>
    <row r="97" spans="1:3" x14ac:dyDescent="0.2">
      <c r="C97" s="31"/>
    </row>
    <row r="98" spans="1:3" x14ac:dyDescent="0.2">
      <c r="C98" s="31"/>
    </row>
    <row r="99" spans="1:3" x14ac:dyDescent="0.2">
      <c r="C99" s="31"/>
    </row>
    <row r="100" spans="1:3" x14ac:dyDescent="0.2">
      <c r="C100" s="31"/>
    </row>
    <row r="101" spans="1:3" x14ac:dyDescent="0.2">
      <c r="C101" s="31"/>
    </row>
    <row r="102" spans="1:3" x14ac:dyDescent="0.2">
      <c r="C102" s="31"/>
    </row>
    <row r="103" spans="1:3" x14ac:dyDescent="0.2">
      <c r="C103" s="31"/>
    </row>
    <row r="104" spans="1:3" x14ac:dyDescent="0.2">
      <c r="C104" s="31"/>
    </row>
    <row r="105" spans="1:3" x14ac:dyDescent="0.2">
      <c r="C105" s="31"/>
    </row>
    <row r="106" spans="1:3" x14ac:dyDescent="0.2">
      <c r="A106" s="316"/>
      <c r="B106" s="316"/>
    </row>
    <row r="107" spans="1:3" x14ac:dyDescent="0.2">
      <c r="A107" s="316"/>
      <c r="B107" s="316"/>
    </row>
    <row r="108" spans="1:3" x14ac:dyDescent="0.2">
      <c r="A108" s="316"/>
      <c r="B108" s="316"/>
    </row>
    <row r="109" spans="1:3" x14ac:dyDescent="0.2">
      <c r="A109" s="316"/>
      <c r="B109" s="316"/>
    </row>
    <row r="110" spans="1:3" x14ac:dyDescent="0.2">
      <c r="A110" s="316"/>
      <c r="B110" s="316"/>
    </row>
    <row r="111" spans="1:3" x14ac:dyDescent="0.2">
      <c r="A111" s="316"/>
      <c r="B111" s="316"/>
    </row>
    <row r="112" spans="1:3" x14ac:dyDescent="0.2">
      <c r="A112" s="316"/>
      <c r="B112" s="316"/>
    </row>
    <row r="113" spans="1:2" x14ac:dyDescent="0.2">
      <c r="A113" s="316"/>
      <c r="B113" s="316"/>
    </row>
    <row r="114" spans="1:2" x14ac:dyDescent="0.2">
      <c r="A114" s="316"/>
      <c r="B114" s="316"/>
    </row>
    <row r="115" spans="1:2" x14ac:dyDescent="0.2">
      <c r="A115" s="316"/>
      <c r="B115" s="316"/>
    </row>
    <row r="116" spans="1:2" x14ac:dyDescent="0.2">
      <c r="A116" s="316"/>
      <c r="B116" s="316"/>
    </row>
    <row r="117" spans="1:2" x14ac:dyDescent="0.2">
      <c r="A117" s="316"/>
      <c r="B117" s="316"/>
    </row>
    <row r="118" spans="1:2" x14ac:dyDescent="0.2">
      <c r="A118" s="316"/>
      <c r="B118" s="316"/>
    </row>
    <row r="119" spans="1:2" x14ac:dyDescent="0.2">
      <c r="A119" s="316"/>
      <c r="B119" s="316"/>
    </row>
    <row r="120" spans="1:2" x14ac:dyDescent="0.2">
      <c r="A120" s="316"/>
      <c r="B120" s="316"/>
    </row>
    <row r="121" spans="1:2" x14ac:dyDescent="0.2">
      <c r="A121" s="316"/>
      <c r="B121" s="316"/>
    </row>
    <row r="122" spans="1:2" x14ac:dyDescent="0.2">
      <c r="A122" s="316"/>
      <c r="B122" s="316"/>
    </row>
    <row r="123" spans="1:2" x14ac:dyDescent="0.2">
      <c r="A123" s="316"/>
      <c r="B123" s="316"/>
    </row>
    <row r="124" spans="1:2" x14ac:dyDescent="0.2">
      <c r="A124" s="316"/>
      <c r="B124" s="316"/>
    </row>
    <row r="125" spans="1:2" x14ac:dyDescent="0.2">
      <c r="A125" s="316"/>
      <c r="B125" s="316"/>
    </row>
    <row r="126" spans="1:2" x14ac:dyDescent="0.2">
      <c r="A126" s="316"/>
      <c r="B126" s="316"/>
    </row>
    <row r="127" spans="1:2" x14ac:dyDescent="0.2">
      <c r="A127" s="316"/>
      <c r="B127" s="316"/>
    </row>
    <row r="128" spans="1:2" x14ac:dyDescent="0.2">
      <c r="A128" s="316"/>
      <c r="B128" s="316"/>
    </row>
    <row r="129" spans="1:2" x14ac:dyDescent="0.2">
      <c r="A129" s="316"/>
      <c r="B129" s="316"/>
    </row>
    <row r="130" spans="1:2" x14ac:dyDescent="0.2">
      <c r="A130" s="316"/>
      <c r="B130" s="316"/>
    </row>
    <row r="131" spans="1:2" x14ac:dyDescent="0.2">
      <c r="A131" s="316"/>
      <c r="B131" s="316"/>
    </row>
    <row r="132" spans="1:2" x14ac:dyDescent="0.2">
      <c r="A132" s="316"/>
      <c r="B132" s="316"/>
    </row>
    <row r="133" spans="1:2" x14ac:dyDescent="0.2">
      <c r="A133" s="316"/>
      <c r="B133" s="316"/>
    </row>
    <row r="134" spans="1:2" x14ac:dyDescent="0.2">
      <c r="A134" s="316"/>
      <c r="B134" s="316"/>
    </row>
    <row r="135" spans="1:2" x14ac:dyDescent="0.2">
      <c r="A135" s="316"/>
      <c r="B135" s="316"/>
    </row>
    <row r="136" spans="1:2" x14ac:dyDescent="0.2">
      <c r="A136" s="316"/>
      <c r="B136" s="316"/>
    </row>
    <row r="137" spans="1:2" x14ac:dyDescent="0.2">
      <c r="A137" s="316"/>
      <c r="B137" s="316"/>
    </row>
    <row r="138" spans="1:2" x14ac:dyDescent="0.2">
      <c r="A138" s="316"/>
      <c r="B138" s="316"/>
    </row>
    <row r="139" spans="1:2" x14ac:dyDescent="0.2">
      <c r="A139" s="316"/>
      <c r="B139" s="316"/>
    </row>
    <row r="140" spans="1:2" x14ac:dyDescent="0.2">
      <c r="A140" s="316"/>
      <c r="B140" s="316"/>
    </row>
    <row r="141" spans="1:2" x14ac:dyDescent="0.2">
      <c r="A141" s="316"/>
      <c r="B141" s="316"/>
    </row>
    <row r="142" spans="1:2" x14ac:dyDescent="0.2">
      <c r="A142" s="316"/>
      <c r="B142" s="316"/>
    </row>
    <row r="143" spans="1:2" x14ac:dyDescent="0.2">
      <c r="A143" s="316"/>
      <c r="B143" s="316"/>
    </row>
    <row r="144" spans="1:2" x14ac:dyDescent="0.2">
      <c r="A144" s="316"/>
      <c r="B144" s="316"/>
    </row>
    <row r="145" spans="1:2" x14ac:dyDescent="0.2">
      <c r="A145" s="316"/>
      <c r="B145" s="316"/>
    </row>
    <row r="146" spans="1:2" x14ac:dyDescent="0.2">
      <c r="A146" s="316"/>
      <c r="B146" s="316"/>
    </row>
    <row r="147" spans="1:2" x14ac:dyDescent="0.2">
      <c r="A147" s="316"/>
      <c r="B147" s="316"/>
    </row>
    <row r="148" spans="1:2" x14ac:dyDescent="0.2">
      <c r="A148" s="316"/>
      <c r="B148" s="316"/>
    </row>
    <row r="149" spans="1:2" x14ac:dyDescent="0.2">
      <c r="A149" s="316"/>
      <c r="B149" s="316"/>
    </row>
    <row r="150" spans="1:2" x14ac:dyDescent="0.2">
      <c r="A150" s="316"/>
      <c r="B150" s="316"/>
    </row>
    <row r="151" spans="1:2" x14ac:dyDescent="0.2">
      <c r="A151" s="316"/>
      <c r="B151" s="316"/>
    </row>
    <row r="152" spans="1:2" x14ac:dyDescent="0.2">
      <c r="A152" s="316"/>
      <c r="B152" s="316"/>
    </row>
    <row r="153" spans="1:2" x14ac:dyDescent="0.2">
      <c r="A153" s="316"/>
      <c r="B153" s="316"/>
    </row>
    <row r="154" spans="1:2" x14ac:dyDescent="0.2">
      <c r="A154" s="316"/>
      <c r="B154" s="316"/>
    </row>
    <row r="155" spans="1:2" x14ac:dyDescent="0.2">
      <c r="A155" s="316"/>
      <c r="B155" s="316"/>
    </row>
    <row r="156" spans="1:2" x14ac:dyDescent="0.2">
      <c r="A156" s="316"/>
      <c r="B156" s="316"/>
    </row>
    <row r="157" spans="1:2" x14ac:dyDescent="0.2">
      <c r="A157" s="316"/>
      <c r="B157" s="316"/>
    </row>
    <row r="158" spans="1:2" x14ac:dyDescent="0.2">
      <c r="A158" s="316"/>
      <c r="B158" s="316"/>
    </row>
    <row r="159" spans="1:2" x14ac:dyDescent="0.2">
      <c r="A159" s="316"/>
      <c r="B159" s="316"/>
    </row>
    <row r="160" spans="1:2" x14ac:dyDescent="0.2">
      <c r="A160" s="316"/>
      <c r="B160" s="316"/>
    </row>
    <row r="161" spans="1:2" x14ac:dyDescent="0.2">
      <c r="A161" s="316"/>
      <c r="B161" s="316"/>
    </row>
    <row r="162" spans="1:2" x14ac:dyDescent="0.2">
      <c r="A162" s="316"/>
      <c r="B162" s="316"/>
    </row>
    <row r="163" spans="1:2" x14ac:dyDescent="0.2">
      <c r="A163" s="316"/>
      <c r="B163" s="316"/>
    </row>
    <row r="164" spans="1:2" x14ac:dyDescent="0.2">
      <c r="A164" s="316"/>
      <c r="B164" s="316"/>
    </row>
    <row r="165" spans="1:2" x14ac:dyDescent="0.2">
      <c r="A165" s="316"/>
      <c r="B165" s="316"/>
    </row>
    <row r="166" spans="1:2" x14ac:dyDescent="0.2">
      <c r="A166" s="316"/>
      <c r="B166" s="316"/>
    </row>
    <row r="167" spans="1:2" x14ac:dyDescent="0.2">
      <c r="A167" s="316"/>
      <c r="B167" s="316"/>
    </row>
    <row r="168" spans="1:2" x14ac:dyDescent="0.2">
      <c r="A168" s="316"/>
      <c r="B168" s="316"/>
    </row>
    <row r="169" spans="1:2" x14ac:dyDescent="0.2">
      <c r="A169" s="316"/>
      <c r="B169" s="316"/>
    </row>
    <row r="170" spans="1:2" x14ac:dyDescent="0.2">
      <c r="A170" s="316"/>
      <c r="B170" s="316"/>
    </row>
    <row r="171" spans="1:2" x14ac:dyDescent="0.2">
      <c r="A171" s="316"/>
      <c r="B171" s="316"/>
    </row>
    <row r="172" spans="1:2" x14ac:dyDescent="0.2">
      <c r="A172" s="316"/>
      <c r="B172" s="316"/>
    </row>
    <row r="173" spans="1:2" x14ac:dyDescent="0.2">
      <c r="A173" s="316"/>
      <c r="B173" s="316"/>
    </row>
    <row r="174" spans="1:2" x14ac:dyDescent="0.2">
      <c r="A174" s="316"/>
      <c r="B174" s="316"/>
    </row>
    <row r="175" spans="1:2" x14ac:dyDescent="0.2">
      <c r="A175" s="316"/>
      <c r="B175" s="316"/>
    </row>
    <row r="176" spans="1:2" x14ac:dyDescent="0.2">
      <c r="A176" s="316"/>
      <c r="B176" s="316"/>
    </row>
    <row r="177" spans="1:2" x14ac:dyDescent="0.2">
      <c r="A177" s="316"/>
      <c r="B177" s="316"/>
    </row>
    <row r="178" spans="1:2" x14ac:dyDescent="0.2">
      <c r="A178" s="316"/>
      <c r="B178" s="316"/>
    </row>
    <row r="179" spans="1:2" x14ac:dyDescent="0.2">
      <c r="A179" s="316"/>
      <c r="B179" s="316"/>
    </row>
    <row r="180" spans="1:2" x14ac:dyDescent="0.2">
      <c r="A180" s="316"/>
      <c r="B180" s="316"/>
    </row>
    <row r="181" spans="1:2" x14ac:dyDescent="0.2">
      <c r="A181" s="316"/>
      <c r="B181" s="316"/>
    </row>
    <row r="182" spans="1:2" x14ac:dyDescent="0.2">
      <c r="A182" s="316"/>
      <c r="B182" s="316"/>
    </row>
    <row r="183" spans="1:2" x14ac:dyDescent="0.2">
      <c r="A183" s="316"/>
      <c r="B183" s="316"/>
    </row>
    <row r="184" spans="1:2" x14ac:dyDescent="0.2">
      <c r="A184" s="316"/>
      <c r="B184" s="316"/>
    </row>
    <row r="185" spans="1:2" x14ac:dyDescent="0.2">
      <c r="A185" s="316"/>
      <c r="B185" s="316"/>
    </row>
    <row r="186" spans="1:2" x14ac:dyDescent="0.2">
      <c r="A186" s="316"/>
      <c r="B186" s="316"/>
    </row>
    <row r="187" spans="1:2" x14ac:dyDescent="0.2">
      <c r="A187" s="316"/>
      <c r="B187" s="316"/>
    </row>
    <row r="188" spans="1:2" x14ac:dyDescent="0.2">
      <c r="A188" s="316"/>
      <c r="B188" s="316"/>
    </row>
    <row r="189" spans="1:2" x14ac:dyDescent="0.2">
      <c r="A189" s="316"/>
      <c r="B189" s="316"/>
    </row>
    <row r="190" spans="1:2" x14ac:dyDescent="0.2">
      <c r="A190" s="316"/>
      <c r="B190" s="316"/>
    </row>
    <row r="191" spans="1:2" x14ac:dyDescent="0.2">
      <c r="A191" s="316"/>
      <c r="B191" s="316"/>
    </row>
    <row r="192" spans="1:2" x14ac:dyDescent="0.2">
      <c r="A192" s="316"/>
      <c r="B192" s="316"/>
    </row>
    <row r="193" spans="1:2" x14ac:dyDescent="0.2">
      <c r="A193" s="316"/>
      <c r="B193" s="316"/>
    </row>
    <row r="194" spans="1:2" x14ac:dyDescent="0.2">
      <c r="A194" s="316"/>
      <c r="B194" s="316"/>
    </row>
    <row r="195" spans="1:2" x14ac:dyDescent="0.2">
      <c r="A195" s="316"/>
      <c r="B195" s="316"/>
    </row>
    <row r="196" spans="1:2" x14ac:dyDescent="0.2">
      <c r="A196" s="316"/>
      <c r="B196" s="316"/>
    </row>
    <row r="197" spans="1:2" x14ac:dyDescent="0.2">
      <c r="A197" s="316"/>
      <c r="B197" s="316"/>
    </row>
    <row r="198" spans="1:2" x14ac:dyDescent="0.2">
      <c r="A198" s="316"/>
      <c r="B198" s="316"/>
    </row>
    <row r="199" spans="1:2" x14ac:dyDescent="0.2">
      <c r="A199" s="316"/>
      <c r="B199" s="316"/>
    </row>
    <row r="200" spans="1:2" x14ac:dyDescent="0.2">
      <c r="A200" s="316"/>
      <c r="B200" s="316"/>
    </row>
    <row r="201" spans="1:2" x14ac:dyDescent="0.2">
      <c r="A201" s="316"/>
      <c r="B201" s="316"/>
    </row>
    <row r="202" spans="1:2" x14ac:dyDescent="0.2">
      <c r="A202" s="316"/>
      <c r="B202" s="316"/>
    </row>
    <row r="203" spans="1:2" x14ac:dyDescent="0.2">
      <c r="A203" s="316"/>
      <c r="B203" s="316"/>
    </row>
    <row r="204" spans="1:2" x14ac:dyDescent="0.2">
      <c r="A204" s="316"/>
      <c r="B204" s="316"/>
    </row>
    <row r="205" spans="1:2" x14ac:dyDescent="0.2">
      <c r="A205" s="316"/>
      <c r="B205" s="316"/>
    </row>
    <row r="206" spans="1:2" x14ac:dyDescent="0.2">
      <c r="A206" s="316"/>
      <c r="B206" s="316"/>
    </row>
    <row r="207" spans="1:2" x14ac:dyDescent="0.2">
      <c r="A207" s="316"/>
      <c r="B207" s="316"/>
    </row>
    <row r="208" spans="1:2" x14ac:dyDescent="0.2">
      <c r="A208" s="316"/>
      <c r="B208" s="316"/>
    </row>
    <row r="209" spans="1:2" x14ac:dyDescent="0.2">
      <c r="A209" s="316"/>
      <c r="B209" s="316"/>
    </row>
    <row r="210" spans="1:2" x14ac:dyDescent="0.2">
      <c r="A210" s="316"/>
      <c r="B210" s="316"/>
    </row>
    <row r="211" spans="1:2" x14ac:dyDescent="0.2">
      <c r="A211" s="316"/>
      <c r="B211" s="316"/>
    </row>
    <row r="212" spans="1:2" x14ac:dyDescent="0.2">
      <c r="A212" s="316"/>
      <c r="B212" s="316"/>
    </row>
    <row r="213" spans="1:2" x14ac:dyDescent="0.2">
      <c r="A213" s="316"/>
      <c r="B213" s="316"/>
    </row>
    <row r="214" spans="1:2" x14ac:dyDescent="0.2">
      <c r="A214" s="316"/>
      <c r="B214" s="316"/>
    </row>
    <row r="215" spans="1:2" x14ac:dyDescent="0.2">
      <c r="A215" s="316"/>
      <c r="B215" s="316"/>
    </row>
    <row r="216" spans="1:2" x14ac:dyDescent="0.2">
      <c r="A216" s="316"/>
      <c r="B216" s="316"/>
    </row>
    <row r="217" spans="1:2" x14ac:dyDescent="0.2">
      <c r="A217" s="316"/>
      <c r="B217" s="316"/>
    </row>
    <row r="218" spans="1:2" x14ac:dyDescent="0.2">
      <c r="A218" s="316"/>
      <c r="B218" s="316"/>
    </row>
    <row r="219" spans="1:2" x14ac:dyDescent="0.2">
      <c r="A219" s="316"/>
      <c r="B219" s="316"/>
    </row>
    <row r="220" spans="1:2" x14ac:dyDescent="0.2">
      <c r="A220" s="316"/>
      <c r="B220" s="316"/>
    </row>
    <row r="221" spans="1:2" x14ac:dyDescent="0.2">
      <c r="A221" s="316"/>
      <c r="B221" s="316"/>
    </row>
    <row r="222" spans="1:2" x14ac:dyDescent="0.2">
      <c r="A222" s="316"/>
      <c r="B222" s="316"/>
    </row>
    <row r="223" spans="1:2" x14ac:dyDescent="0.2">
      <c r="A223" s="316"/>
      <c r="B223" s="316"/>
    </row>
    <row r="224" spans="1:2" x14ac:dyDescent="0.2">
      <c r="A224" s="316"/>
      <c r="B224" s="316"/>
    </row>
    <row r="225" spans="1:2" x14ac:dyDescent="0.2">
      <c r="A225" s="316"/>
      <c r="B225" s="316"/>
    </row>
    <row r="226" spans="1:2" x14ac:dyDescent="0.2">
      <c r="A226" s="316"/>
      <c r="B226" s="316"/>
    </row>
    <row r="227" spans="1:2" x14ac:dyDescent="0.2">
      <c r="A227" s="316"/>
      <c r="B227" s="316"/>
    </row>
    <row r="228" spans="1:2" x14ac:dyDescent="0.2">
      <c r="A228" s="316"/>
      <c r="B228" s="316"/>
    </row>
    <row r="229" spans="1:2" x14ac:dyDescent="0.2">
      <c r="A229" s="316"/>
      <c r="B229" s="316"/>
    </row>
    <row r="230" spans="1:2" x14ac:dyDescent="0.2">
      <c r="A230" s="316"/>
      <c r="B230" s="316"/>
    </row>
    <row r="231" spans="1:2" x14ac:dyDescent="0.2">
      <c r="A231" s="316"/>
      <c r="B231" s="316"/>
    </row>
    <row r="232" spans="1:2" x14ac:dyDescent="0.2">
      <c r="A232" s="316"/>
      <c r="B232" s="316"/>
    </row>
    <row r="233" spans="1:2" x14ac:dyDescent="0.2">
      <c r="A233" s="316"/>
      <c r="B233" s="316"/>
    </row>
    <row r="234" spans="1:2" x14ac:dyDescent="0.2">
      <c r="A234" s="316"/>
      <c r="B234" s="316"/>
    </row>
    <row r="235" spans="1:2" x14ac:dyDescent="0.2">
      <c r="A235" s="316"/>
      <c r="B235" s="316"/>
    </row>
    <row r="236" spans="1:2" x14ac:dyDescent="0.2">
      <c r="A236" s="316"/>
      <c r="B236" s="316"/>
    </row>
    <row r="237" spans="1:2" x14ac:dyDescent="0.2">
      <c r="A237" s="316"/>
      <c r="B237" s="316"/>
    </row>
    <row r="238" spans="1:2" x14ac:dyDescent="0.2">
      <c r="A238" s="316"/>
      <c r="B238" s="316"/>
    </row>
    <row r="239" spans="1:2" x14ac:dyDescent="0.2">
      <c r="A239" s="316"/>
      <c r="B239" s="316"/>
    </row>
    <row r="240" spans="1:2" x14ac:dyDescent="0.2">
      <c r="A240" s="316"/>
      <c r="B240" s="316"/>
    </row>
    <row r="241" spans="1:2" x14ac:dyDescent="0.2">
      <c r="A241" s="316"/>
      <c r="B241" s="316"/>
    </row>
    <row r="242" spans="1:2" x14ac:dyDescent="0.2">
      <c r="A242" s="316"/>
      <c r="B242" s="316"/>
    </row>
    <row r="243" spans="1:2" x14ac:dyDescent="0.2">
      <c r="A243" s="316"/>
      <c r="B243" s="316"/>
    </row>
    <row r="244" spans="1:2" x14ac:dyDescent="0.2">
      <c r="A244" s="316"/>
      <c r="B244" s="316"/>
    </row>
    <row r="245" spans="1:2" x14ac:dyDescent="0.2">
      <c r="A245" s="316"/>
      <c r="B245" s="316"/>
    </row>
    <row r="246" spans="1:2" x14ac:dyDescent="0.2">
      <c r="A246" s="316"/>
      <c r="B246" s="316"/>
    </row>
    <row r="247" spans="1:2" x14ac:dyDescent="0.2">
      <c r="A247" s="316"/>
      <c r="B247" s="316"/>
    </row>
    <row r="248" spans="1:2" x14ac:dyDescent="0.2">
      <c r="A248" s="316"/>
      <c r="B248" s="316"/>
    </row>
    <row r="249" spans="1:2" x14ac:dyDescent="0.2">
      <c r="A249" s="316"/>
      <c r="B249" s="316"/>
    </row>
    <row r="250" spans="1:2" x14ac:dyDescent="0.2">
      <c r="A250" s="316"/>
      <c r="B250" s="316"/>
    </row>
    <row r="251" spans="1:2" x14ac:dyDescent="0.2">
      <c r="A251" s="316"/>
      <c r="B251" s="316"/>
    </row>
    <row r="252" spans="1:2" x14ac:dyDescent="0.2">
      <c r="A252" s="316"/>
      <c r="B252" s="316"/>
    </row>
    <row r="253" spans="1:2" x14ac:dyDescent="0.2">
      <c r="A253" s="316"/>
      <c r="B253" s="316"/>
    </row>
    <row r="254" spans="1:2" x14ac:dyDescent="0.2">
      <c r="A254" s="316"/>
      <c r="B254" s="316"/>
    </row>
    <row r="255" spans="1:2" x14ac:dyDescent="0.2">
      <c r="A255" s="316"/>
      <c r="B255" s="316"/>
    </row>
    <row r="256" spans="1:2" x14ac:dyDescent="0.2">
      <c r="A256" s="316"/>
      <c r="B256" s="316"/>
    </row>
    <row r="257" spans="1:2" x14ac:dyDescent="0.2">
      <c r="A257" s="316"/>
      <c r="B257" s="316"/>
    </row>
    <row r="258" spans="1:2" x14ac:dyDescent="0.2">
      <c r="A258" s="316"/>
      <c r="B258" s="316"/>
    </row>
    <row r="259" spans="1:2" x14ac:dyDescent="0.2">
      <c r="A259" s="316"/>
      <c r="B259" s="316"/>
    </row>
    <row r="260" spans="1:2" x14ac:dyDescent="0.2">
      <c r="A260" s="316"/>
      <c r="B260" s="316"/>
    </row>
    <row r="261" spans="1:2" x14ac:dyDescent="0.2">
      <c r="A261" s="316"/>
      <c r="B261" s="316"/>
    </row>
    <row r="262" spans="1:2" x14ac:dyDescent="0.2">
      <c r="A262" s="316"/>
      <c r="B262" s="316"/>
    </row>
    <row r="263" spans="1:2" x14ac:dyDescent="0.2">
      <c r="A263" s="316"/>
      <c r="B263" s="316"/>
    </row>
    <row r="264" spans="1:2" x14ac:dyDescent="0.2">
      <c r="A264" s="316"/>
      <c r="B264" s="316"/>
    </row>
    <row r="265" spans="1:2" x14ac:dyDescent="0.2">
      <c r="A265" s="316"/>
      <c r="B265" s="316"/>
    </row>
    <row r="266" spans="1:2" x14ac:dyDescent="0.2">
      <c r="A266" s="316"/>
      <c r="B266" s="316"/>
    </row>
    <row r="267" spans="1:2" x14ac:dyDescent="0.2">
      <c r="A267" s="316"/>
      <c r="B267" s="316"/>
    </row>
    <row r="268" spans="1:2" x14ac:dyDescent="0.2">
      <c r="A268" s="316"/>
      <c r="B268" s="316"/>
    </row>
    <row r="269" spans="1:2" x14ac:dyDescent="0.2">
      <c r="A269" s="316"/>
      <c r="B269" s="316"/>
    </row>
    <row r="270" spans="1:2" x14ac:dyDescent="0.2">
      <c r="A270" s="316"/>
      <c r="B270" s="316"/>
    </row>
    <row r="271" spans="1:2" x14ac:dyDescent="0.2">
      <c r="A271" s="316"/>
      <c r="B271" s="316"/>
    </row>
    <row r="272" spans="1:2" x14ac:dyDescent="0.2">
      <c r="A272" s="316"/>
      <c r="B272" s="316"/>
    </row>
    <row r="273" spans="1:2" x14ac:dyDescent="0.2">
      <c r="A273" s="316"/>
      <c r="B273" s="316"/>
    </row>
    <row r="274" spans="1:2" x14ac:dyDescent="0.2">
      <c r="A274" s="316"/>
      <c r="B274" s="316"/>
    </row>
    <row r="275" spans="1:2" x14ac:dyDescent="0.2">
      <c r="A275" s="316"/>
      <c r="B275" s="316"/>
    </row>
    <row r="276" spans="1:2" x14ac:dyDescent="0.2">
      <c r="A276" s="316"/>
      <c r="B276" s="316"/>
    </row>
    <row r="277" spans="1:2" x14ac:dyDescent="0.2">
      <c r="A277" s="316"/>
      <c r="B277" s="316"/>
    </row>
    <row r="278" spans="1:2" x14ac:dyDescent="0.2">
      <c r="A278" s="316"/>
      <c r="B278" s="316"/>
    </row>
    <row r="279" spans="1:2" x14ac:dyDescent="0.2">
      <c r="A279" s="316"/>
      <c r="B279" s="316"/>
    </row>
    <row r="280" spans="1:2" x14ac:dyDescent="0.2">
      <c r="A280" s="316"/>
      <c r="B280" s="316"/>
    </row>
    <row r="281" spans="1:2" x14ac:dyDescent="0.2">
      <c r="A281" s="316"/>
      <c r="B281" s="316"/>
    </row>
    <row r="282" spans="1:2" x14ac:dyDescent="0.2">
      <c r="A282" s="316"/>
      <c r="B282" s="316"/>
    </row>
    <row r="283" spans="1:2" x14ac:dyDescent="0.2">
      <c r="A283" s="316"/>
      <c r="B283" s="316"/>
    </row>
    <row r="284" spans="1:2" x14ac:dyDescent="0.2">
      <c r="A284" s="316"/>
      <c r="B284" s="316"/>
    </row>
    <row r="285" spans="1:2" x14ac:dyDescent="0.2">
      <c r="A285" s="316"/>
      <c r="B285" s="316"/>
    </row>
    <row r="286" spans="1:2" x14ac:dyDescent="0.2">
      <c r="A286" s="316"/>
      <c r="B286" s="316"/>
    </row>
    <row r="287" spans="1:2" x14ac:dyDescent="0.2">
      <c r="A287" s="316"/>
      <c r="B287" s="316"/>
    </row>
    <row r="288" spans="1:2" x14ac:dyDescent="0.2">
      <c r="A288" s="316"/>
      <c r="B288" s="316"/>
    </row>
    <row r="289" spans="1:2" x14ac:dyDescent="0.2">
      <c r="A289" s="316"/>
      <c r="B289" s="316"/>
    </row>
    <row r="290" spans="1:2" x14ac:dyDescent="0.2">
      <c r="A290" s="316"/>
      <c r="B290" s="316"/>
    </row>
    <row r="291" spans="1:2" x14ac:dyDescent="0.2">
      <c r="A291" s="316"/>
      <c r="B291" s="316"/>
    </row>
    <row r="292" spans="1:2" x14ac:dyDescent="0.2">
      <c r="A292" s="316"/>
      <c r="B292" s="316"/>
    </row>
    <row r="293" spans="1:2" x14ac:dyDescent="0.2">
      <c r="A293" s="316"/>
      <c r="B293" s="316"/>
    </row>
    <row r="294" spans="1:2" x14ac:dyDescent="0.2">
      <c r="A294" s="316"/>
      <c r="B294" s="316"/>
    </row>
    <row r="295" spans="1:2" x14ac:dyDescent="0.2">
      <c r="A295" s="316"/>
      <c r="B295" s="316"/>
    </row>
    <row r="296" spans="1:2" x14ac:dyDescent="0.2">
      <c r="A296" s="316"/>
      <c r="B296" s="316"/>
    </row>
    <row r="297" spans="1:2" x14ac:dyDescent="0.2">
      <c r="A297" s="316"/>
      <c r="B297" s="316"/>
    </row>
    <row r="298" spans="1:2" x14ac:dyDescent="0.2">
      <c r="A298" s="316"/>
      <c r="B298" s="316"/>
    </row>
    <row r="299" spans="1:2" x14ac:dyDescent="0.2">
      <c r="A299" s="316"/>
      <c r="B299" s="316"/>
    </row>
  </sheetData>
  <mergeCells count="5">
    <mergeCell ref="C4:E4"/>
    <mergeCell ref="F4:H4"/>
    <mergeCell ref="I4:K4"/>
    <mergeCell ref="L4:N4"/>
    <mergeCell ref="A6:B6"/>
  </mergeCells>
  <pageMargins left="0.25" right="0.25" top="0.75" bottom="0.75" header="0.3" footer="0.3"/>
  <pageSetup paperSize="9" scale="96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O299"/>
  <sheetViews>
    <sheetView zoomScaleNormal="100" workbookViewId="0">
      <selection activeCell="N35" sqref="A4:N35"/>
    </sheetView>
  </sheetViews>
  <sheetFormatPr baseColWidth="10" defaultRowHeight="12.75" x14ac:dyDescent="0.2"/>
  <cols>
    <col min="1" max="1" width="12.75" style="140" customWidth="1"/>
    <col min="2" max="2" width="18.25" style="140" customWidth="1"/>
    <col min="3" max="3" width="4.25" style="77" customWidth="1"/>
    <col min="4" max="4" width="4.25" style="31" customWidth="1"/>
    <col min="5" max="5" width="5.75" style="31" customWidth="1"/>
    <col min="6" max="8" width="5" style="31" customWidth="1"/>
    <col min="9" max="10" width="4.25" style="31" customWidth="1"/>
    <col min="11" max="11" width="5.75" style="31" customWidth="1"/>
    <col min="12" max="14" width="5.25" style="31" customWidth="1"/>
    <col min="15" max="15" width="5.5" style="31" bestFit="1" customWidth="1"/>
    <col min="16" max="16384" width="11" style="31"/>
  </cols>
  <sheetData>
    <row r="1" spans="1:15" ht="18" x14ac:dyDescent="0.2">
      <c r="A1" s="172" t="s">
        <v>75</v>
      </c>
      <c r="B1" s="307"/>
      <c r="C1" s="155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</row>
    <row r="2" spans="1:15" ht="15.75" x14ac:dyDescent="0.2">
      <c r="A2" s="54" t="s">
        <v>447</v>
      </c>
      <c r="B2" s="307"/>
      <c r="C2" s="155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</row>
    <row r="4" spans="1:15" ht="12.75" customHeight="1" x14ac:dyDescent="0.2">
      <c r="A4" s="308"/>
      <c r="B4" s="309"/>
      <c r="C4" s="506" t="s">
        <v>4</v>
      </c>
      <c r="D4" s="507"/>
      <c r="E4" s="508"/>
      <c r="F4" s="506" t="s">
        <v>50</v>
      </c>
      <c r="G4" s="507"/>
      <c r="H4" s="508"/>
      <c r="I4" s="506" t="s">
        <v>5</v>
      </c>
      <c r="J4" s="507"/>
      <c r="K4" s="508"/>
      <c r="L4" s="506" t="s">
        <v>7</v>
      </c>
      <c r="M4" s="507"/>
      <c r="N4" s="508"/>
    </row>
    <row r="5" spans="1:15" ht="12.75" customHeight="1" x14ac:dyDescent="0.2">
      <c r="A5" s="310"/>
      <c r="B5" s="311"/>
      <c r="C5" s="156" t="s">
        <v>8</v>
      </c>
      <c r="D5" s="157" t="s">
        <v>9</v>
      </c>
      <c r="E5" s="158" t="s">
        <v>7</v>
      </c>
      <c r="F5" s="159" t="s">
        <v>8</v>
      </c>
      <c r="G5" s="160" t="s">
        <v>9</v>
      </c>
      <c r="H5" s="161" t="s">
        <v>7</v>
      </c>
      <c r="I5" s="160" t="s">
        <v>8</v>
      </c>
      <c r="J5" s="157" t="s">
        <v>9</v>
      </c>
      <c r="K5" s="162" t="s">
        <v>7</v>
      </c>
      <c r="L5" s="160" t="s">
        <v>8</v>
      </c>
      <c r="M5" s="157" t="s">
        <v>9</v>
      </c>
      <c r="N5" s="158" t="s">
        <v>7</v>
      </c>
    </row>
    <row r="6" spans="1:15" x14ac:dyDescent="0.2">
      <c r="A6" s="509" t="s">
        <v>76</v>
      </c>
      <c r="B6" s="510"/>
      <c r="C6" s="302">
        <v>489</v>
      </c>
      <c r="D6" s="303">
        <v>506</v>
      </c>
      <c r="E6" s="304">
        <v>995</v>
      </c>
      <c r="F6" s="305">
        <v>3120</v>
      </c>
      <c r="G6" s="303">
        <v>3157</v>
      </c>
      <c r="H6" s="304">
        <v>6277</v>
      </c>
      <c r="I6" s="305">
        <v>559</v>
      </c>
      <c r="J6" s="303">
        <v>530</v>
      </c>
      <c r="K6" s="306">
        <v>1089</v>
      </c>
      <c r="L6" s="305">
        <v>4168</v>
      </c>
      <c r="M6" s="303">
        <v>4193</v>
      </c>
      <c r="N6" s="303">
        <v>8361</v>
      </c>
    </row>
    <row r="7" spans="1:15" x14ac:dyDescent="0.2">
      <c r="A7" s="312" t="s">
        <v>77</v>
      </c>
      <c r="B7" s="313" t="s">
        <v>234</v>
      </c>
      <c r="C7" s="163" t="s">
        <v>67</v>
      </c>
      <c r="D7" s="164" t="s">
        <v>67</v>
      </c>
      <c r="E7" s="165" t="s">
        <v>67</v>
      </c>
      <c r="F7" s="166">
        <v>23</v>
      </c>
      <c r="G7" s="167">
        <v>17</v>
      </c>
      <c r="H7" s="168">
        <v>40</v>
      </c>
      <c r="I7" s="167">
        <v>2</v>
      </c>
      <c r="J7" s="164">
        <v>4</v>
      </c>
      <c r="K7" s="169">
        <v>6</v>
      </c>
      <c r="L7" s="170">
        <v>25</v>
      </c>
      <c r="M7" s="171">
        <v>21</v>
      </c>
      <c r="N7" s="165">
        <v>46</v>
      </c>
    </row>
    <row r="8" spans="1:15" x14ac:dyDescent="0.2">
      <c r="A8" s="312" t="s">
        <v>78</v>
      </c>
      <c r="B8" s="313" t="s">
        <v>235</v>
      </c>
      <c r="C8" s="163" t="s">
        <v>67</v>
      </c>
      <c r="D8" s="164" t="s">
        <v>67</v>
      </c>
      <c r="E8" s="165" t="s">
        <v>67</v>
      </c>
      <c r="F8" s="166">
        <v>160</v>
      </c>
      <c r="G8" s="167">
        <v>168</v>
      </c>
      <c r="H8" s="168">
        <v>328</v>
      </c>
      <c r="I8" s="167">
        <v>42</v>
      </c>
      <c r="J8" s="164">
        <v>31</v>
      </c>
      <c r="K8" s="169">
        <v>73</v>
      </c>
      <c r="L8" s="170">
        <v>202</v>
      </c>
      <c r="M8" s="171">
        <v>199</v>
      </c>
      <c r="N8" s="165">
        <v>401</v>
      </c>
    </row>
    <row r="9" spans="1:15" x14ac:dyDescent="0.2">
      <c r="A9" s="312"/>
      <c r="B9" s="313" t="s">
        <v>215</v>
      </c>
      <c r="C9" s="163">
        <v>7</v>
      </c>
      <c r="D9" s="164">
        <v>12</v>
      </c>
      <c r="E9" s="165">
        <v>19</v>
      </c>
      <c r="F9" s="166">
        <v>167</v>
      </c>
      <c r="G9" s="167">
        <v>191</v>
      </c>
      <c r="H9" s="168">
        <v>358</v>
      </c>
      <c r="I9" s="167">
        <v>27</v>
      </c>
      <c r="J9" s="164">
        <v>27</v>
      </c>
      <c r="K9" s="169">
        <v>54</v>
      </c>
      <c r="L9" s="170">
        <v>201</v>
      </c>
      <c r="M9" s="171">
        <v>230</v>
      </c>
      <c r="N9" s="165">
        <v>431</v>
      </c>
    </row>
    <row r="10" spans="1:15" x14ac:dyDescent="0.2">
      <c r="A10" s="312"/>
      <c r="B10" s="313" t="s">
        <v>236</v>
      </c>
      <c r="C10" s="163">
        <v>3</v>
      </c>
      <c r="D10" s="164">
        <v>1</v>
      </c>
      <c r="E10" s="165">
        <v>4</v>
      </c>
      <c r="F10" s="166">
        <v>234</v>
      </c>
      <c r="G10" s="167">
        <v>261</v>
      </c>
      <c r="H10" s="168">
        <v>495</v>
      </c>
      <c r="I10" s="167">
        <v>60</v>
      </c>
      <c r="J10" s="164">
        <v>69</v>
      </c>
      <c r="K10" s="169">
        <v>129</v>
      </c>
      <c r="L10" s="170">
        <v>297</v>
      </c>
      <c r="M10" s="171">
        <v>331</v>
      </c>
      <c r="N10" s="165">
        <v>628</v>
      </c>
    </row>
    <row r="11" spans="1:15" x14ac:dyDescent="0.2">
      <c r="A11" s="312"/>
      <c r="B11" s="313" t="s">
        <v>237</v>
      </c>
      <c r="C11" s="163">
        <v>3</v>
      </c>
      <c r="D11" s="164">
        <v>1</v>
      </c>
      <c r="E11" s="165">
        <v>4</v>
      </c>
      <c r="F11" s="166">
        <v>243</v>
      </c>
      <c r="G11" s="167">
        <v>199</v>
      </c>
      <c r="H11" s="168">
        <v>442</v>
      </c>
      <c r="I11" s="167">
        <v>47</v>
      </c>
      <c r="J11" s="164">
        <v>56</v>
      </c>
      <c r="K11" s="169">
        <v>103</v>
      </c>
      <c r="L11" s="170">
        <v>293</v>
      </c>
      <c r="M11" s="171">
        <v>256</v>
      </c>
      <c r="N11" s="165">
        <v>549</v>
      </c>
    </row>
    <row r="12" spans="1:15" x14ac:dyDescent="0.2">
      <c r="A12" s="312"/>
      <c r="B12" s="313" t="s">
        <v>238</v>
      </c>
      <c r="C12" s="163">
        <v>23</v>
      </c>
      <c r="D12" s="164">
        <v>13</v>
      </c>
      <c r="E12" s="165">
        <v>36</v>
      </c>
      <c r="F12" s="166">
        <v>33</v>
      </c>
      <c r="G12" s="167">
        <v>12</v>
      </c>
      <c r="H12" s="168">
        <v>45</v>
      </c>
      <c r="I12" s="167">
        <v>4</v>
      </c>
      <c r="J12" s="164">
        <v>1</v>
      </c>
      <c r="K12" s="169">
        <v>5</v>
      </c>
      <c r="L12" s="170">
        <v>60</v>
      </c>
      <c r="M12" s="171">
        <v>26</v>
      </c>
      <c r="N12" s="165">
        <v>86</v>
      </c>
    </row>
    <row r="13" spans="1:15" x14ac:dyDescent="0.2">
      <c r="A13" s="312"/>
      <c r="B13" s="313" t="s">
        <v>239</v>
      </c>
      <c r="C13" s="163">
        <v>45</v>
      </c>
      <c r="D13" s="164">
        <v>110</v>
      </c>
      <c r="E13" s="165">
        <v>155</v>
      </c>
      <c r="F13" s="166">
        <v>72</v>
      </c>
      <c r="G13" s="167">
        <v>149</v>
      </c>
      <c r="H13" s="168">
        <v>221</v>
      </c>
      <c r="I13" s="167">
        <v>19</v>
      </c>
      <c r="J13" s="164">
        <v>19</v>
      </c>
      <c r="K13" s="169">
        <v>38</v>
      </c>
      <c r="L13" s="170">
        <v>136</v>
      </c>
      <c r="M13" s="171">
        <v>278</v>
      </c>
      <c r="N13" s="165">
        <v>414</v>
      </c>
    </row>
    <row r="14" spans="1:15" x14ac:dyDescent="0.2">
      <c r="A14" s="312"/>
      <c r="B14" s="313" t="s">
        <v>240</v>
      </c>
      <c r="C14" s="163">
        <v>40</v>
      </c>
      <c r="D14" s="164">
        <v>66</v>
      </c>
      <c r="E14" s="165">
        <v>106</v>
      </c>
      <c r="F14" s="166">
        <v>221</v>
      </c>
      <c r="G14" s="167">
        <v>324</v>
      </c>
      <c r="H14" s="168">
        <v>545</v>
      </c>
      <c r="I14" s="167">
        <v>32</v>
      </c>
      <c r="J14" s="164">
        <v>38</v>
      </c>
      <c r="K14" s="169">
        <v>70</v>
      </c>
      <c r="L14" s="170">
        <v>293</v>
      </c>
      <c r="M14" s="171">
        <v>428</v>
      </c>
      <c r="N14" s="165">
        <v>721</v>
      </c>
    </row>
    <row r="15" spans="1:15" x14ac:dyDescent="0.2">
      <c r="A15" s="312"/>
      <c r="B15" s="313" t="s">
        <v>241</v>
      </c>
      <c r="C15" s="163">
        <v>151</v>
      </c>
      <c r="D15" s="164">
        <v>104</v>
      </c>
      <c r="E15" s="165">
        <v>255</v>
      </c>
      <c r="F15" s="166">
        <v>474</v>
      </c>
      <c r="G15" s="167">
        <v>280</v>
      </c>
      <c r="H15" s="168">
        <v>754</v>
      </c>
      <c r="I15" s="167">
        <v>93</v>
      </c>
      <c r="J15" s="164">
        <v>50</v>
      </c>
      <c r="K15" s="169">
        <v>143</v>
      </c>
      <c r="L15" s="170">
        <v>718</v>
      </c>
      <c r="M15" s="171">
        <v>434</v>
      </c>
      <c r="N15" s="165">
        <v>1152</v>
      </c>
    </row>
    <row r="16" spans="1:15" ht="18" x14ac:dyDescent="0.2">
      <c r="A16" s="312" t="s">
        <v>79</v>
      </c>
      <c r="B16" s="313" t="s">
        <v>242</v>
      </c>
      <c r="C16" s="163" t="s">
        <v>67</v>
      </c>
      <c r="D16" s="164" t="s">
        <v>67</v>
      </c>
      <c r="E16" s="165" t="s">
        <v>67</v>
      </c>
      <c r="F16" s="166">
        <v>33</v>
      </c>
      <c r="G16" s="167">
        <v>44</v>
      </c>
      <c r="H16" s="168">
        <v>77</v>
      </c>
      <c r="I16" s="167">
        <v>2</v>
      </c>
      <c r="J16" s="164">
        <v>3</v>
      </c>
      <c r="K16" s="169">
        <v>5</v>
      </c>
      <c r="L16" s="170">
        <v>35</v>
      </c>
      <c r="M16" s="171">
        <v>47</v>
      </c>
      <c r="N16" s="165">
        <v>82</v>
      </c>
    </row>
    <row r="17" spans="1:14" x14ac:dyDescent="0.2">
      <c r="A17" s="312" t="s">
        <v>80</v>
      </c>
      <c r="B17" s="313" t="s">
        <v>243</v>
      </c>
      <c r="C17" s="163">
        <v>2</v>
      </c>
      <c r="D17" s="164">
        <v>6</v>
      </c>
      <c r="E17" s="165">
        <v>8</v>
      </c>
      <c r="F17" s="166">
        <v>24</v>
      </c>
      <c r="G17" s="167">
        <v>27</v>
      </c>
      <c r="H17" s="168">
        <v>51</v>
      </c>
      <c r="I17" s="167">
        <v>5</v>
      </c>
      <c r="J17" s="164">
        <v>9</v>
      </c>
      <c r="K17" s="169">
        <v>14</v>
      </c>
      <c r="L17" s="170">
        <v>31</v>
      </c>
      <c r="M17" s="171">
        <v>42</v>
      </c>
      <c r="N17" s="165">
        <v>73</v>
      </c>
    </row>
    <row r="18" spans="1:14" x14ac:dyDescent="0.2">
      <c r="A18" s="312" t="s">
        <v>81</v>
      </c>
      <c r="B18" s="313" t="s">
        <v>244</v>
      </c>
      <c r="C18" s="163" t="s">
        <v>67</v>
      </c>
      <c r="D18" s="164" t="s">
        <v>67</v>
      </c>
      <c r="E18" s="165" t="s">
        <v>67</v>
      </c>
      <c r="F18" s="166">
        <v>70</v>
      </c>
      <c r="G18" s="167">
        <v>79</v>
      </c>
      <c r="H18" s="168">
        <v>149</v>
      </c>
      <c r="I18" s="167">
        <v>5</v>
      </c>
      <c r="J18" s="164">
        <v>3</v>
      </c>
      <c r="K18" s="169">
        <v>8</v>
      </c>
      <c r="L18" s="170">
        <v>75</v>
      </c>
      <c r="M18" s="171">
        <v>82</v>
      </c>
      <c r="N18" s="165">
        <v>157</v>
      </c>
    </row>
    <row r="19" spans="1:14" x14ac:dyDescent="0.2">
      <c r="A19" s="312" t="s">
        <v>82</v>
      </c>
      <c r="B19" s="313" t="s">
        <v>245</v>
      </c>
      <c r="C19" s="163">
        <v>8</v>
      </c>
      <c r="D19" s="164">
        <v>5</v>
      </c>
      <c r="E19" s="165">
        <v>13</v>
      </c>
      <c r="F19" s="166">
        <v>52</v>
      </c>
      <c r="G19" s="167">
        <v>49</v>
      </c>
      <c r="H19" s="168">
        <v>101</v>
      </c>
      <c r="I19" s="167">
        <v>11</v>
      </c>
      <c r="J19" s="164">
        <v>10</v>
      </c>
      <c r="K19" s="169">
        <v>21</v>
      </c>
      <c r="L19" s="170">
        <v>71</v>
      </c>
      <c r="M19" s="171">
        <v>64</v>
      </c>
      <c r="N19" s="165">
        <v>135</v>
      </c>
    </row>
    <row r="20" spans="1:14" x14ac:dyDescent="0.2">
      <c r="A20" s="312" t="s">
        <v>83</v>
      </c>
      <c r="B20" s="313" t="s">
        <v>246</v>
      </c>
      <c r="C20" s="163">
        <v>10</v>
      </c>
      <c r="D20" s="164">
        <v>6</v>
      </c>
      <c r="E20" s="165">
        <v>16</v>
      </c>
      <c r="F20" s="166">
        <v>96</v>
      </c>
      <c r="G20" s="167">
        <v>92</v>
      </c>
      <c r="H20" s="168">
        <v>188</v>
      </c>
      <c r="I20" s="167">
        <v>40</v>
      </c>
      <c r="J20" s="164">
        <v>26</v>
      </c>
      <c r="K20" s="169">
        <v>66</v>
      </c>
      <c r="L20" s="170">
        <v>146</v>
      </c>
      <c r="M20" s="171">
        <v>124</v>
      </c>
      <c r="N20" s="165">
        <v>270</v>
      </c>
    </row>
    <row r="21" spans="1:14" x14ac:dyDescent="0.2">
      <c r="A21" s="312"/>
      <c r="B21" s="313" t="s">
        <v>22</v>
      </c>
      <c r="C21" s="163">
        <v>40</v>
      </c>
      <c r="D21" s="164">
        <v>48</v>
      </c>
      <c r="E21" s="165">
        <v>88</v>
      </c>
      <c r="F21" s="166">
        <v>71</v>
      </c>
      <c r="G21" s="167">
        <v>82</v>
      </c>
      <c r="H21" s="168">
        <v>153</v>
      </c>
      <c r="I21" s="167">
        <v>25</v>
      </c>
      <c r="J21" s="164">
        <v>47</v>
      </c>
      <c r="K21" s="169">
        <v>72</v>
      </c>
      <c r="L21" s="170">
        <v>136</v>
      </c>
      <c r="M21" s="171">
        <v>177</v>
      </c>
      <c r="N21" s="165">
        <v>313</v>
      </c>
    </row>
    <row r="22" spans="1:14" x14ac:dyDescent="0.2">
      <c r="A22" s="312" t="s">
        <v>84</v>
      </c>
      <c r="B22" s="313" t="s">
        <v>247</v>
      </c>
      <c r="C22" s="163" t="s">
        <v>67</v>
      </c>
      <c r="D22" s="164" t="s">
        <v>67</v>
      </c>
      <c r="E22" s="165" t="s">
        <v>67</v>
      </c>
      <c r="F22" s="166">
        <v>89</v>
      </c>
      <c r="G22" s="167">
        <v>90</v>
      </c>
      <c r="H22" s="168">
        <v>179</v>
      </c>
      <c r="I22" s="167">
        <v>12</v>
      </c>
      <c r="J22" s="164">
        <v>11</v>
      </c>
      <c r="K22" s="169">
        <v>23</v>
      </c>
      <c r="L22" s="170">
        <v>101</v>
      </c>
      <c r="M22" s="171">
        <v>101</v>
      </c>
      <c r="N22" s="165">
        <v>202</v>
      </c>
    </row>
    <row r="23" spans="1:14" x14ac:dyDescent="0.2">
      <c r="A23" s="312" t="s">
        <v>85</v>
      </c>
      <c r="B23" s="313" t="s">
        <v>248</v>
      </c>
      <c r="C23" s="163" t="s">
        <v>67</v>
      </c>
      <c r="D23" s="164" t="s">
        <v>67</v>
      </c>
      <c r="E23" s="165" t="s">
        <v>67</v>
      </c>
      <c r="F23" s="166">
        <v>76</v>
      </c>
      <c r="G23" s="167">
        <v>76</v>
      </c>
      <c r="H23" s="168">
        <v>152</v>
      </c>
      <c r="I23" s="167">
        <v>3</v>
      </c>
      <c r="J23" s="164">
        <v>5</v>
      </c>
      <c r="K23" s="169">
        <v>8</v>
      </c>
      <c r="L23" s="170">
        <v>79</v>
      </c>
      <c r="M23" s="171">
        <v>81</v>
      </c>
      <c r="N23" s="165">
        <v>160</v>
      </c>
    </row>
    <row r="24" spans="1:14" x14ac:dyDescent="0.2">
      <c r="A24" s="312" t="s">
        <v>86</v>
      </c>
      <c r="B24" s="313" t="s">
        <v>243</v>
      </c>
      <c r="C24" s="163">
        <v>2</v>
      </c>
      <c r="D24" s="164">
        <v>1</v>
      </c>
      <c r="E24" s="165">
        <v>3</v>
      </c>
      <c r="F24" s="166">
        <v>55</v>
      </c>
      <c r="G24" s="167">
        <v>58</v>
      </c>
      <c r="H24" s="168">
        <v>113</v>
      </c>
      <c r="I24" s="167">
        <v>10</v>
      </c>
      <c r="J24" s="164">
        <v>5</v>
      </c>
      <c r="K24" s="169">
        <v>15</v>
      </c>
      <c r="L24" s="170">
        <v>67</v>
      </c>
      <c r="M24" s="171">
        <v>64</v>
      </c>
      <c r="N24" s="165">
        <v>131</v>
      </c>
    </row>
    <row r="25" spans="1:14" x14ac:dyDescent="0.2">
      <c r="A25" s="312"/>
      <c r="B25" s="313" t="s">
        <v>249</v>
      </c>
      <c r="C25" s="163">
        <v>67</v>
      </c>
      <c r="D25" s="164">
        <v>11</v>
      </c>
      <c r="E25" s="165">
        <v>78</v>
      </c>
      <c r="F25" s="166">
        <v>10</v>
      </c>
      <c r="G25" s="167">
        <v>1</v>
      </c>
      <c r="H25" s="168">
        <v>11</v>
      </c>
      <c r="I25" s="167">
        <v>4</v>
      </c>
      <c r="J25" s="164">
        <v>1</v>
      </c>
      <c r="K25" s="169">
        <v>5</v>
      </c>
      <c r="L25" s="170">
        <v>81</v>
      </c>
      <c r="M25" s="171">
        <v>13</v>
      </c>
      <c r="N25" s="165">
        <v>94</v>
      </c>
    </row>
    <row r="26" spans="1:14" ht="18" x14ac:dyDescent="0.2">
      <c r="A26" s="312" t="s">
        <v>87</v>
      </c>
      <c r="B26" s="313" t="s">
        <v>250</v>
      </c>
      <c r="C26" s="163">
        <v>5</v>
      </c>
      <c r="D26" s="164">
        <v>1</v>
      </c>
      <c r="E26" s="165">
        <v>6</v>
      </c>
      <c r="F26" s="166">
        <v>10</v>
      </c>
      <c r="G26" s="167">
        <v>25</v>
      </c>
      <c r="H26" s="168">
        <v>35</v>
      </c>
      <c r="I26" s="167">
        <v>11</v>
      </c>
      <c r="J26" s="164">
        <v>8</v>
      </c>
      <c r="K26" s="169">
        <v>19</v>
      </c>
      <c r="L26" s="170">
        <v>26</v>
      </c>
      <c r="M26" s="171">
        <v>34</v>
      </c>
      <c r="N26" s="165">
        <v>60</v>
      </c>
    </row>
    <row r="27" spans="1:14" x14ac:dyDescent="0.2">
      <c r="A27" s="312" t="s">
        <v>88</v>
      </c>
      <c r="B27" s="313" t="s">
        <v>251</v>
      </c>
      <c r="C27" s="163" t="s">
        <v>67</v>
      </c>
      <c r="D27" s="164" t="s">
        <v>67</v>
      </c>
      <c r="E27" s="165" t="s">
        <v>67</v>
      </c>
      <c r="F27" s="166">
        <v>36</v>
      </c>
      <c r="G27" s="167">
        <v>27</v>
      </c>
      <c r="H27" s="168">
        <v>63</v>
      </c>
      <c r="I27" s="167">
        <v>8</v>
      </c>
      <c r="J27" s="164">
        <v>8</v>
      </c>
      <c r="K27" s="169">
        <v>16</v>
      </c>
      <c r="L27" s="170">
        <v>44</v>
      </c>
      <c r="M27" s="171">
        <v>35</v>
      </c>
      <c r="N27" s="165">
        <v>79</v>
      </c>
    </row>
    <row r="28" spans="1:14" ht="18" x14ac:dyDescent="0.2">
      <c r="A28" s="312" t="s">
        <v>89</v>
      </c>
      <c r="B28" s="313" t="s">
        <v>252</v>
      </c>
      <c r="C28" s="163">
        <v>5</v>
      </c>
      <c r="D28" s="164">
        <v>5</v>
      </c>
      <c r="E28" s="165">
        <v>10</v>
      </c>
      <c r="F28" s="166">
        <v>55</v>
      </c>
      <c r="G28" s="167">
        <v>42</v>
      </c>
      <c r="H28" s="168">
        <v>97</v>
      </c>
      <c r="I28" s="167">
        <v>8</v>
      </c>
      <c r="J28" s="164">
        <v>8</v>
      </c>
      <c r="K28" s="169">
        <v>16</v>
      </c>
      <c r="L28" s="170">
        <v>68</v>
      </c>
      <c r="M28" s="171">
        <v>55</v>
      </c>
      <c r="N28" s="165">
        <v>123</v>
      </c>
    </row>
    <row r="29" spans="1:14" x14ac:dyDescent="0.2">
      <c r="A29" s="312" t="s">
        <v>90</v>
      </c>
      <c r="B29" s="313" t="s">
        <v>253</v>
      </c>
      <c r="C29" s="163" t="s">
        <v>67</v>
      </c>
      <c r="D29" s="164" t="s">
        <v>67</v>
      </c>
      <c r="E29" s="165" t="s">
        <v>67</v>
      </c>
      <c r="F29" s="166">
        <v>84</v>
      </c>
      <c r="G29" s="167">
        <v>81</v>
      </c>
      <c r="H29" s="168">
        <v>165</v>
      </c>
      <c r="I29" s="167">
        <v>2</v>
      </c>
      <c r="J29" s="164">
        <v>2</v>
      </c>
      <c r="K29" s="169">
        <v>4</v>
      </c>
      <c r="L29" s="170">
        <v>86</v>
      </c>
      <c r="M29" s="171">
        <v>83</v>
      </c>
      <c r="N29" s="165">
        <v>169</v>
      </c>
    </row>
    <row r="30" spans="1:14" x14ac:dyDescent="0.2">
      <c r="A30" s="312" t="s">
        <v>91</v>
      </c>
      <c r="B30" s="313" t="s">
        <v>254</v>
      </c>
      <c r="C30" s="163">
        <v>3</v>
      </c>
      <c r="D30" s="164">
        <v>10</v>
      </c>
      <c r="E30" s="165">
        <v>13</v>
      </c>
      <c r="F30" s="166">
        <v>205</v>
      </c>
      <c r="G30" s="167">
        <v>197</v>
      </c>
      <c r="H30" s="168">
        <v>402</v>
      </c>
      <c r="I30" s="167">
        <v>29</v>
      </c>
      <c r="J30" s="164">
        <v>21</v>
      </c>
      <c r="K30" s="169">
        <v>50</v>
      </c>
      <c r="L30" s="170">
        <v>237</v>
      </c>
      <c r="M30" s="171">
        <v>228</v>
      </c>
      <c r="N30" s="165">
        <v>465</v>
      </c>
    </row>
    <row r="31" spans="1:14" x14ac:dyDescent="0.2">
      <c r="A31" s="312"/>
      <c r="B31" s="313" t="s">
        <v>255</v>
      </c>
      <c r="C31" s="163" t="s">
        <v>67</v>
      </c>
      <c r="D31" s="164" t="s">
        <v>67</v>
      </c>
      <c r="E31" s="165" t="s">
        <v>67</v>
      </c>
      <c r="F31" s="166">
        <v>91</v>
      </c>
      <c r="G31" s="167">
        <v>90</v>
      </c>
      <c r="H31" s="168">
        <v>181</v>
      </c>
      <c r="I31" s="167">
        <v>16</v>
      </c>
      <c r="J31" s="164">
        <v>19</v>
      </c>
      <c r="K31" s="169">
        <v>35</v>
      </c>
      <c r="L31" s="170">
        <v>107</v>
      </c>
      <c r="M31" s="171">
        <v>109</v>
      </c>
      <c r="N31" s="165">
        <v>216</v>
      </c>
    </row>
    <row r="32" spans="1:14" x14ac:dyDescent="0.2">
      <c r="A32" s="312"/>
      <c r="B32" s="313" t="s">
        <v>256</v>
      </c>
      <c r="C32" s="163">
        <v>71</v>
      </c>
      <c r="D32" s="164">
        <v>105</v>
      </c>
      <c r="E32" s="165">
        <v>176</v>
      </c>
      <c r="F32" s="166">
        <v>171</v>
      </c>
      <c r="G32" s="167">
        <v>205</v>
      </c>
      <c r="H32" s="168">
        <v>376</v>
      </c>
      <c r="I32" s="167">
        <v>15</v>
      </c>
      <c r="J32" s="164">
        <v>28</v>
      </c>
      <c r="K32" s="169">
        <v>43</v>
      </c>
      <c r="L32" s="170">
        <v>257</v>
      </c>
      <c r="M32" s="171">
        <v>338</v>
      </c>
      <c r="N32" s="165">
        <v>595</v>
      </c>
    </row>
    <row r="33" spans="1:14" ht="18" x14ac:dyDescent="0.2">
      <c r="A33" s="312" t="s">
        <v>92</v>
      </c>
      <c r="B33" s="313" t="s">
        <v>257</v>
      </c>
      <c r="C33" s="163">
        <v>4</v>
      </c>
      <c r="D33" s="164">
        <v>1</v>
      </c>
      <c r="E33" s="165">
        <v>5</v>
      </c>
      <c r="F33" s="166">
        <v>105</v>
      </c>
      <c r="G33" s="167">
        <v>106</v>
      </c>
      <c r="H33" s="168">
        <v>211</v>
      </c>
      <c r="I33" s="167">
        <v>10</v>
      </c>
      <c r="J33" s="164">
        <v>5</v>
      </c>
      <c r="K33" s="169">
        <v>15</v>
      </c>
      <c r="L33" s="170">
        <v>119</v>
      </c>
      <c r="M33" s="171">
        <v>112</v>
      </c>
      <c r="N33" s="165">
        <v>231</v>
      </c>
    </row>
    <row r="34" spans="1:14" x14ac:dyDescent="0.2">
      <c r="A34" s="312" t="s">
        <v>93</v>
      </c>
      <c r="B34" s="313" t="s">
        <v>224</v>
      </c>
      <c r="C34" s="163" t="s">
        <v>67</v>
      </c>
      <c r="D34" s="164" t="s">
        <v>67</v>
      </c>
      <c r="E34" s="165" t="s">
        <v>67</v>
      </c>
      <c r="F34" s="166">
        <v>62</v>
      </c>
      <c r="G34" s="167">
        <v>83</v>
      </c>
      <c r="H34" s="168">
        <v>145</v>
      </c>
      <c r="I34" s="167">
        <v>13</v>
      </c>
      <c r="J34" s="164">
        <v>10</v>
      </c>
      <c r="K34" s="169">
        <v>23</v>
      </c>
      <c r="L34" s="170">
        <v>75</v>
      </c>
      <c r="M34" s="171">
        <v>93</v>
      </c>
      <c r="N34" s="165">
        <v>168</v>
      </c>
    </row>
    <row r="35" spans="1:14" x14ac:dyDescent="0.2">
      <c r="A35" s="314" t="s">
        <v>94</v>
      </c>
      <c r="B35" s="315" t="s">
        <v>258</v>
      </c>
      <c r="C35" s="195" t="s">
        <v>67</v>
      </c>
      <c r="D35" s="196" t="s">
        <v>67</v>
      </c>
      <c r="E35" s="197" t="s">
        <v>67</v>
      </c>
      <c r="F35" s="198">
        <v>98</v>
      </c>
      <c r="G35" s="199">
        <v>102</v>
      </c>
      <c r="H35" s="200">
        <v>200</v>
      </c>
      <c r="I35" s="199">
        <v>4</v>
      </c>
      <c r="J35" s="196">
        <v>6</v>
      </c>
      <c r="K35" s="201">
        <v>10</v>
      </c>
      <c r="L35" s="202">
        <v>102</v>
      </c>
      <c r="M35" s="203">
        <v>108</v>
      </c>
      <c r="N35" s="197">
        <v>210</v>
      </c>
    </row>
    <row r="36" spans="1:14" x14ac:dyDescent="0.2">
      <c r="C36" s="31"/>
    </row>
    <row r="37" spans="1:14" x14ac:dyDescent="0.2">
      <c r="A37" s="316"/>
      <c r="B37" s="316"/>
    </row>
    <row r="38" spans="1:14" x14ac:dyDescent="0.2">
      <c r="A38" s="316"/>
      <c r="B38" s="316"/>
    </row>
    <row r="39" spans="1:14" x14ac:dyDescent="0.2">
      <c r="A39" s="316"/>
      <c r="B39" s="316"/>
    </row>
    <row r="40" spans="1:14" x14ac:dyDescent="0.2">
      <c r="A40" s="316"/>
      <c r="B40" s="316"/>
    </row>
    <row r="41" spans="1:14" x14ac:dyDescent="0.2">
      <c r="A41" s="316"/>
      <c r="B41" s="316"/>
    </row>
    <row r="42" spans="1:14" x14ac:dyDescent="0.2">
      <c r="A42" s="316"/>
      <c r="B42" s="316"/>
    </row>
    <row r="43" spans="1:14" x14ac:dyDescent="0.2">
      <c r="A43" s="316"/>
      <c r="B43" s="316"/>
    </row>
    <row r="44" spans="1:14" x14ac:dyDescent="0.2">
      <c r="A44" s="316"/>
      <c r="B44" s="316"/>
    </row>
    <row r="45" spans="1:14" x14ac:dyDescent="0.2">
      <c r="A45" s="316"/>
      <c r="B45" s="316"/>
    </row>
    <row r="46" spans="1:14" x14ac:dyDescent="0.2">
      <c r="A46" s="316"/>
      <c r="B46" s="316"/>
    </row>
    <row r="47" spans="1:14" x14ac:dyDescent="0.2">
      <c r="A47" s="316"/>
      <c r="B47" s="316"/>
    </row>
    <row r="48" spans="1:14" x14ac:dyDescent="0.2">
      <c r="A48" s="316"/>
      <c r="B48" s="316"/>
    </row>
    <row r="49" spans="1:2" x14ac:dyDescent="0.2">
      <c r="A49" s="316"/>
      <c r="B49" s="316"/>
    </row>
    <row r="50" spans="1:2" x14ac:dyDescent="0.2">
      <c r="A50" s="316"/>
      <c r="B50" s="316"/>
    </row>
    <row r="51" spans="1:2" x14ac:dyDescent="0.2">
      <c r="A51" s="316"/>
      <c r="B51" s="316"/>
    </row>
    <row r="52" spans="1:2" x14ac:dyDescent="0.2">
      <c r="A52" s="316"/>
      <c r="B52" s="316"/>
    </row>
    <row r="53" spans="1:2" x14ac:dyDescent="0.2">
      <c r="A53" s="316"/>
      <c r="B53" s="316"/>
    </row>
    <row r="54" spans="1:2" x14ac:dyDescent="0.2">
      <c r="A54" s="316"/>
      <c r="B54" s="316"/>
    </row>
    <row r="55" spans="1:2" x14ac:dyDescent="0.2">
      <c r="A55" s="316"/>
      <c r="B55" s="316"/>
    </row>
    <row r="56" spans="1:2" x14ac:dyDescent="0.2">
      <c r="A56" s="316"/>
      <c r="B56" s="316"/>
    </row>
    <row r="57" spans="1:2" x14ac:dyDescent="0.2">
      <c r="A57" s="316"/>
      <c r="B57" s="316"/>
    </row>
    <row r="58" spans="1:2" x14ac:dyDescent="0.2">
      <c r="A58" s="316"/>
      <c r="B58" s="316"/>
    </row>
    <row r="59" spans="1:2" x14ac:dyDescent="0.2">
      <c r="A59" s="316"/>
      <c r="B59" s="316"/>
    </row>
    <row r="60" spans="1:2" x14ac:dyDescent="0.2">
      <c r="A60" s="316"/>
      <c r="B60" s="316"/>
    </row>
    <row r="61" spans="1:2" x14ac:dyDescent="0.2">
      <c r="A61" s="316"/>
      <c r="B61" s="316"/>
    </row>
    <row r="62" spans="1:2" x14ac:dyDescent="0.2">
      <c r="A62" s="316"/>
      <c r="B62" s="316"/>
    </row>
    <row r="63" spans="1:2" x14ac:dyDescent="0.2">
      <c r="A63" s="316"/>
      <c r="B63" s="316"/>
    </row>
    <row r="64" spans="1:2" x14ac:dyDescent="0.2">
      <c r="A64" s="316"/>
      <c r="B64" s="316"/>
    </row>
    <row r="65" spans="1:2" x14ac:dyDescent="0.2">
      <c r="A65" s="316"/>
      <c r="B65" s="316"/>
    </row>
    <row r="66" spans="1:2" x14ac:dyDescent="0.2">
      <c r="A66" s="316"/>
      <c r="B66" s="316"/>
    </row>
    <row r="67" spans="1:2" x14ac:dyDescent="0.2">
      <c r="A67" s="316"/>
      <c r="B67" s="316"/>
    </row>
    <row r="68" spans="1:2" x14ac:dyDescent="0.2">
      <c r="A68" s="316"/>
      <c r="B68" s="316"/>
    </row>
    <row r="69" spans="1:2" x14ac:dyDescent="0.2">
      <c r="A69" s="316"/>
      <c r="B69" s="316"/>
    </row>
    <row r="70" spans="1:2" x14ac:dyDescent="0.2">
      <c r="A70" s="316"/>
      <c r="B70" s="316"/>
    </row>
    <row r="71" spans="1:2" x14ac:dyDescent="0.2">
      <c r="A71" s="316"/>
      <c r="B71" s="316"/>
    </row>
    <row r="72" spans="1:2" x14ac:dyDescent="0.2">
      <c r="A72" s="316"/>
      <c r="B72" s="316"/>
    </row>
    <row r="73" spans="1:2" x14ac:dyDescent="0.2">
      <c r="A73" s="316"/>
      <c r="B73" s="316"/>
    </row>
    <row r="74" spans="1:2" x14ac:dyDescent="0.2">
      <c r="A74" s="316"/>
      <c r="B74" s="316"/>
    </row>
    <row r="75" spans="1:2" x14ac:dyDescent="0.2">
      <c r="A75" s="316"/>
      <c r="B75" s="316"/>
    </row>
    <row r="76" spans="1:2" x14ac:dyDescent="0.2">
      <c r="A76" s="316"/>
      <c r="B76" s="316"/>
    </row>
    <row r="77" spans="1:2" x14ac:dyDescent="0.2">
      <c r="A77" s="316"/>
      <c r="B77" s="316"/>
    </row>
    <row r="78" spans="1:2" x14ac:dyDescent="0.2">
      <c r="A78" s="316"/>
      <c r="B78" s="316"/>
    </row>
    <row r="79" spans="1:2" x14ac:dyDescent="0.2">
      <c r="A79" s="316"/>
      <c r="B79" s="316"/>
    </row>
    <row r="80" spans="1:2" x14ac:dyDescent="0.2">
      <c r="A80" s="316"/>
      <c r="B80" s="316"/>
    </row>
    <row r="81" spans="1:2" x14ac:dyDescent="0.2">
      <c r="A81" s="316"/>
      <c r="B81" s="316"/>
    </row>
    <row r="82" spans="1:2" x14ac:dyDescent="0.2">
      <c r="A82" s="316"/>
      <c r="B82" s="316"/>
    </row>
    <row r="83" spans="1:2" x14ac:dyDescent="0.2">
      <c r="A83" s="316"/>
      <c r="B83" s="316"/>
    </row>
    <row r="84" spans="1:2" x14ac:dyDescent="0.2">
      <c r="A84" s="316"/>
      <c r="B84" s="316"/>
    </row>
    <row r="85" spans="1:2" x14ac:dyDescent="0.2">
      <c r="A85" s="316"/>
      <c r="B85" s="316"/>
    </row>
    <row r="86" spans="1:2" x14ac:dyDescent="0.2">
      <c r="A86" s="316"/>
      <c r="B86" s="316"/>
    </row>
    <row r="87" spans="1:2" x14ac:dyDescent="0.2">
      <c r="A87" s="316"/>
      <c r="B87" s="316"/>
    </row>
    <row r="88" spans="1:2" x14ac:dyDescent="0.2">
      <c r="A88" s="316"/>
      <c r="B88" s="316"/>
    </row>
    <row r="89" spans="1:2" x14ac:dyDescent="0.2">
      <c r="A89" s="316"/>
      <c r="B89" s="316"/>
    </row>
    <row r="90" spans="1:2" x14ac:dyDescent="0.2">
      <c r="A90" s="316"/>
      <c r="B90" s="316"/>
    </row>
    <row r="91" spans="1:2" x14ac:dyDescent="0.2">
      <c r="A91" s="316"/>
      <c r="B91" s="316"/>
    </row>
    <row r="92" spans="1:2" x14ac:dyDescent="0.2">
      <c r="A92" s="316"/>
      <c r="B92" s="316"/>
    </row>
    <row r="93" spans="1:2" x14ac:dyDescent="0.2">
      <c r="A93" s="316"/>
      <c r="B93" s="316"/>
    </row>
    <row r="94" spans="1:2" x14ac:dyDescent="0.2">
      <c r="A94" s="316"/>
      <c r="B94" s="316"/>
    </row>
    <row r="95" spans="1:2" x14ac:dyDescent="0.2">
      <c r="A95" s="316"/>
      <c r="B95" s="316"/>
    </row>
    <row r="96" spans="1:2" x14ac:dyDescent="0.2">
      <c r="A96" s="316"/>
      <c r="B96" s="316"/>
    </row>
    <row r="97" spans="1:2" x14ac:dyDescent="0.2">
      <c r="A97" s="316"/>
      <c r="B97" s="316"/>
    </row>
    <row r="98" spans="1:2" x14ac:dyDescent="0.2">
      <c r="A98" s="316"/>
      <c r="B98" s="316"/>
    </row>
    <row r="99" spans="1:2" x14ac:dyDescent="0.2">
      <c r="A99" s="316"/>
      <c r="B99" s="316"/>
    </row>
    <row r="100" spans="1:2" x14ac:dyDescent="0.2">
      <c r="A100" s="316"/>
      <c r="B100" s="316"/>
    </row>
    <row r="101" spans="1:2" x14ac:dyDescent="0.2">
      <c r="A101" s="316"/>
      <c r="B101" s="316"/>
    </row>
    <row r="102" spans="1:2" x14ac:dyDescent="0.2">
      <c r="A102" s="316"/>
      <c r="B102" s="316"/>
    </row>
    <row r="103" spans="1:2" x14ac:dyDescent="0.2">
      <c r="A103" s="316"/>
      <c r="B103" s="316"/>
    </row>
    <row r="104" spans="1:2" x14ac:dyDescent="0.2">
      <c r="A104" s="316"/>
      <c r="B104" s="316"/>
    </row>
    <row r="105" spans="1:2" x14ac:dyDescent="0.2">
      <c r="A105" s="316"/>
      <c r="B105" s="316"/>
    </row>
    <row r="106" spans="1:2" x14ac:dyDescent="0.2">
      <c r="A106" s="316"/>
      <c r="B106" s="316"/>
    </row>
    <row r="107" spans="1:2" x14ac:dyDescent="0.2">
      <c r="A107" s="316"/>
      <c r="B107" s="316"/>
    </row>
    <row r="108" spans="1:2" x14ac:dyDescent="0.2">
      <c r="A108" s="316"/>
      <c r="B108" s="316"/>
    </row>
    <row r="109" spans="1:2" x14ac:dyDescent="0.2">
      <c r="A109" s="316"/>
      <c r="B109" s="316"/>
    </row>
    <row r="110" spans="1:2" x14ac:dyDescent="0.2">
      <c r="A110" s="316"/>
      <c r="B110" s="316"/>
    </row>
    <row r="111" spans="1:2" x14ac:dyDescent="0.2">
      <c r="A111" s="316"/>
      <c r="B111" s="316"/>
    </row>
    <row r="112" spans="1:2" x14ac:dyDescent="0.2">
      <c r="A112" s="316"/>
      <c r="B112" s="316"/>
    </row>
    <row r="113" spans="1:2" x14ac:dyDescent="0.2">
      <c r="A113" s="316"/>
      <c r="B113" s="316"/>
    </row>
    <row r="114" spans="1:2" x14ac:dyDescent="0.2">
      <c r="A114" s="316"/>
      <c r="B114" s="316"/>
    </row>
    <row r="115" spans="1:2" x14ac:dyDescent="0.2">
      <c r="A115" s="316"/>
      <c r="B115" s="316"/>
    </row>
    <row r="116" spans="1:2" x14ac:dyDescent="0.2">
      <c r="A116" s="316"/>
      <c r="B116" s="316"/>
    </row>
    <row r="117" spans="1:2" x14ac:dyDescent="0.2">
      <c r="A117" s="316"/>
      <c r="B117" s="316"/>
    </row>
    <row r="118" spans="1:2" x14ac:dyDescent="0.2">
      <c r="A118" s="316"/>
      <c r="B118" s="316"/>
    </row>
    <row r="119" spans="1:2" x14ac:dyDescent="0.2">
      <c r="A119" s="316"/>
      <c r="B119" s="316"/>
    </row>
    <row r="120" spans="1:2" x14ac:dyDescent="0.2">
      <c r="A120" s="316"/>
      <c r="B120" s="316"/>
    </row>
    <row r="121" spans="1:2" x14ac:dyDescent="0.2">
      <c r="A121" s="316"/>
      <c r="B121" s="316"/>
    </row>
    <row r="122" spans="1:2" x14ac:dyDescent="0.2">
      <c r="A122" s="316"/>
      <c r="B122" s="316"/>
    </row>
    <row r="123" spans="1:2" x14ac:dyDescent="0.2">
      <c r="A123" s="316"/>
      <c r="B123" s="316"/>
    </row>
    <row r="124" spans="1:2" x14ac:dyDescent="0.2">
      <c r="A124" s="316"/>
      <c r="B124" s="316"/>
    </row>
    <row r="125" spans="1:2" x14ac:dyDescent="0.2">
      <c r="A125" s="316"/>
      <c r="B125" s="316"/>
    </row>
    <row r="126" spans="1:2" x14ac:dyDescent="0.2">
      <c r="A126" s="316"/>
      <c r="B126" s="316"/>
    </row>
    <row r="127" spans="1:2" x14ac:dyDescent="0.2">
      <c r="A127" s="316"/>
      <c r="B127" s="316"/>
    </row>
    <row r="128" spans="1:2" x14ac:dyDescent="0.2">
      <c r="A128" s="316"/>
      <c r="B128" s="316"/>
    </row>
    <row r="129" spans="1:2" x14ac:dyDescent="0.2">
      <c r="A129" s="316"/>
      <c r="B129" s="316"/>
    </row>
    <row r="130" spans="1:2" x14ac:dyDescent="0.2">
      <c r="A130" s="316"/>
      <c r="B130" s="316"/>
    </row>
    <row r="131" spans="1:2" x14ac:dyDescent="0.2">
      <c r="A131" s="316"/>
      <c r="B131" s="316"/>
    </row>
    <row r="132" spans="1:2" x14ac:dyDescent="0.2">
      <c r="A132" s="316"/>
      <c r="B132" s="316"/>
    </row>
    <row r="133" spans="1:2" x14ac:dyDescent="0.2">
      <c r="A133" s="316"/>
      <c r="B133" s="316"/>
    </row>
    <row r="134" spans="1:2" x14ac:dyDescent="0.2">
      <c r="A134" s="316"/>
      <c r="B134" s="316"/>
    </row>
    <row r="135" spans="1:2" x14ac:dyDescent="0.2">
      <c r="A135" s="316"/>
      <c r="B135" s="316"/>
    </row>
    <row r="136" spans="1:2" x14ac:dyDescent="0.2">
      <c r="A136" s="316"/>
      <c r="B136" s="316"/>
    </row>
    <row r="137" spans="1:2" x14ac:dyDescent="0.2">
      <c r="A137" s="316"/>
      <c r="B137" s="316"/>
    </row>
    <row r="138" spans="1:2" x14ac:dyDescent="0.2">
      <c r="A138" s="316"/>
      <c r="B138" s="316"/>
    </row>
    <row r="139" spans="1:2" x14ac:dyDescent="0.2">
      <c r="A139" s="316"/>
      <c r="B139" s="316"/>
    </row>
    <row r="140" spans="1:2" x14ac:dyDescent="0.2">
      <c r="A140" s="316"/>
      <c r="B140" s="316"/>
    </row>
    <row r="141" spans="1:2" x14ac:dyDescent="0.2">
      <c r="A141" s="316"/>
      <c r="B141" s="316"/>
    </row>
    <row r="142" spans="1:2" x14ac:dyDescent="0.2">
      <c r="A142" s="316"/>
      <c r="B142" s="316"/>
    </row>
    <row r="143" spans="1:2" x14ac:dyDescent="0.2">
      <c r="A143" s="316"/>
      <c r="B143" s="316"/>
    </row>
    <row r="144" spans="1:2" x14ac:dyDescent="0.2">
      <c r="A144" s="316"/>
      <c r="B144" s="316"/>
    </row>
    <row r="145" spans="1:2" x14ac:dyDescent="0.2">
      <c r="A145" s="316"/>
      <c r="B145" s="316"/>
    </row>
    <row r="146" spans="1:2" x14ac:dyDescent="0.2">
      <c r="A146" s="316"/>
      <c r="B146" s="316"/>
    </row>
    <row r="147" spans="1:2" x14ac:dyDescent="0.2">
      <c r="A147" s="316"/>
      <c r="B147" s="316"/>
    </row>
    <row r="148" spans="1:2" x14ac:dyDescent="0.2">
      <c r="A148" s="316"/>
      <c r="B148" s="316"/>
    </row>
    <row r="149" spans="1:2" x14ac:dyDescent="0.2">
      <c r="A149" s="316"/>
      <c r="B149" s="316"/>
    </row>
    <row r="150" spans="1:2" x14ac:dyDescent="0.2">
      <c r="A150" s="316"/>
      <c r="B150" s="316"/>
    </row>
    <row r="151" spans="1:2" x14ac:dyDescent="0.2">
      <c r="A151" s="316"/>
      <c r="B151" s="316"/>
    </row>
    <row r="152" spans="1:2" x14ac:dyDescent="0.2">
      <c r="A152" s="316"/>
      <c r="B152" s="316"/>
    </row>
    <row r="153" spans="1:2" x14ac:dyDescent="0.2">
      <c r="A153" s="316"/>
      <c r="B153" s="316"/>
    </row>
    <row r="154" spans="1:2" x14ac:dyDescent="0.2">
      <c r="A154" s="316"/>
      <c r="B154" s="316"/>
    </row>
    <row r="155" spans="1:2" x14ac:dyDescent="0.2">
      <c r="A155" s="316"/>
      <c r="B155" s="316"/>
    </row>
    <row r="156" spans="1:2" x14ac:dyDescent="0.2">
      <c r="A156" s="316"/>
      <c r="B156" s="316"/>
    </row>
    <row r="157" spans="1:2" x14ac:dyDescent="0.2">
      <c r="A157" s="316"/>
      <c r="B157" s="316"/>
    </row>
    <row r="158" spans="1:2" x14ac:dyDescent="0.2">
      <c r="A158" s="316"/>
      <c r="B158" s="316"/>
    </row>
    <row r="159" spans="1:2" x14ac:dyDescent="0.2">
      <c r="A159" s="316"/>
      <c r="B159" s="316"/>
    </row>
    <row r="160" spans="1:2" x14ac:dyDescent="0.2">
      <c r="A160" s="316"/>
      <c r="B160" s="316"/>
    </row>
    <row r="161" spans="1:2" x14ac:dyDescent="0.2">
      <c r="A161" s="316"/>
      <c r="B161" s="316"/>
    </row>
    <row r="162" spans="1:2" x14ac:dyDescent="0.2">
      <c r="A162" s="316"/>
      <c r="B162" s="316"/>
    </row>
    <row r="163" spans="1:2" x14ac:dyDescent="0.2">
      <c r="A163" s="316"/>
      <c r="B163" s="316"/>
    </row>
    <row r="164" spans="1:2" x14ac:dyDescent="0.2">
      <c r="A164" s="316"/>
      <c r="B164" s="316"/>
    </row>
    <row r="165" spans="1:2" x14ac:dyDescent="0.2">
      <c r="A165" s="316"/>
      <c r="B165" s="316"/>
    </row>
    <row r="166" spans="1:2" x14ac:dyDescent="0.2">
      <c r="A166" s="316"/>
      <c r="B166" s="316"/>
    </row>
    <row r="167" spans="1:2" x14ac:dyDescent="0.2">
      <c r="A167" s="316"/>
      <c r="B167" s="316"/>
    </row>
    <row r="168" spans="1:2" x14ac:dyDescent="0.2">
      <c r="A168" s="316"/>
      <c r="B168" s="316"/>
    </row>
    <row r="169" spans="1:2" x14ac:dyDescent="0.2">
      <c r="A169" s="316"/>
      <c r="B169" s="316"/>
    </row>
    <row r="170" spans="1:2" x14ac:dyDescent="0.2">
      <c r="A170" s="316"/>
      <c r="B170" s="316"/>
    </row>
    <row r="171" spans="1:2" x14ac:dyDescent="0.2">
      <c r="A171" s="316"/>
      <c r="B171" s="316"/>
    </row>
    <row r="172" spans="1:2" x14ac:dyDescent="0.2">
      <c r="A172" s="316"/>
      <c r="B172" s="316"/>
    </row>
    <row r="173" spans="1:2" x14ac:dyDescent="0.2">
      <c r="A173" s="316"/>
      <c r="B173" s="316"/>
    </row>
    <row r="174" spans="1:2" x14ac:dyDescent="0.2">
      <c r="A174" s="316"/>
      <c r="B174" s="316"/>
    </row>
    <row r="175" spans="1:2" x14ac:dyDescent="0.2">
      <c r="A175" s="316"/>
      <c r="B175" s="316"/>
    </row>
    <row r="176" spans="1:2" x14ac:dyDescent="0.2">
      <c r="A176" s="316"/>
      <c r="B176" s="316"/>
    </row>
    <row r="177" spans="1:2" x14ac:dyDescent="0.2">
      <c r="A177" s="316"/>
      <c r="B177" s="316"/>
    </row>
    <row r="178" spans="1:2" x14ac:dyDescent="0.2">
      <c r="A178" s="316"/>
      <c r="B178" s="316"/>
    </row>
    <row r="179" spans="1:2" x14ac:dyDescent="0.2">
      <c r="A179" s="316"/>
      <c r="B179" s="316"/>
    </row>
    <row r="180" spans="1:2" x14ac:dyDescent="0.2">
      <c r="A180" s="316"/>
      <c r="B180" s="316"/>
    </row>
    <row r="181" spans="1:2" x14ac:dyDescent="0.2">
      <c r="A181" s="316"/>
      <c r="B181" s="316"/>
    </row>
    <row r="182" spans="1:2" x14ac:dyDescent="0.2">
      <c r="A182" s="316"/>
      <c r="B182" s="316"/>
    </row>
    <row r="183" spans="1:2" x14ac:dyDescent="0.2">
      <c r="A183" s="316"/>
      <c r="B183" s="316"/>
    </row>
    <row r="184" spans="1:2" x14ac:dyDescent="0.2">
      <c r="A184" s="316"/>
      <c r="B184" s="316"/>
    </row>
    <row r="185" spans="1:2" x14ac:dyDescent="0.2">
      <c r="A185" s="316"/>
      <c r="B185" s="316"/>
    </row>
    <row r="186" spans="1:2" x14ac:dyDescent="0.2">
      <c r="A186" s="316"/>
      <c r="B186" s="316"/>
    </row>
    <row r="187" spans="1:2" x14ac:dyDescent="0.2">
      <c r="A187" s="316"/>
      <c r="B187" s="316"/>
    </row>
    <row r="188" spans="1:2" x14ac:dyDescent="0.2">
      <c r="A188" s="316"/>
      <c r="B188" s="316"/>
    </row>
    <row r="189" spans="1:2" x14ac:dyDescent="0.2">
      <c r="A189" s="316"/>
      <c r="B189" s="316"/>
    </row>
    <row r="190" spans="1:2" x14ac:dyDescent="0.2">
      <c r="A190" s="316"/>
      <c r="B190" s="316"/>
    </row>
    <row r="191" spans="1:2" x14ac:dyDescent="0.2">
      <c r="A191" s="316"/>
      <c r="B191" s="316"/>
    </row>
    <row r="192" spans="1:2" x14ac:dyDescent="0.2">
      <c r="A192" s="316"/>
      <c r="B192" s="316"/>
    </row>
    <row r="193" spans="1:2" x14ac:dyDescent="0.2">
      <c r="A193" s="316"/>
      <c r="B193" s="316"/>
    </row>
    <row r="194" spans="1:2" x14ac:dyDescent="0.2">
      <c r="A194" s="316"/>
      <c r="B194" s="316"/>
    </row>
    <row r="195" spans="1:2" x14ac:dyDescent="0.2">
      <c r="A195" s="316"/>
      <c r="B195" s="316"/>
    </row>
    <row r="196" spans="1:2" x14ac:dyDescent="0.2">
      <c r="A196" s="316"/>
      <c r="B196" s="316"/>
    </row>
    <row r="197" spans="1:2" x14ac:dyDescent="0.2">
      <c r="A197" s="316"/>
      <c r="B197" s="316"/>
    </row>
    <row r="198" spans="1:2" x14ac:dyDescent="0.2">
      <c r="A198" s="316"/>
      <c r="B198" s="316"/>
    </row>
    <row r="199" spans="1:2" x14ac:dyDescent="0.2">
      <c r="A199" s="316"/>
      <c r="B199" s="316"/>
    </row>
    <row r="200" spans="1:2" x14ac:dyDescent="0.2">
      <c r="A200" s="316"/>
      <c r="B200" s="316"/>
    </row>
    <row r="201" spans="1:2" x14ac:dyDescent="0.2">
      <c r="A201" s="316"/>
      <c r="B201" s="316"/>
    </row>
    <row r="202" spans="1:2" x14ac:dyDescent="0.2">
      <c r="A202" s="316"/>
      <c r="B202" s="316"/>
    </row>
    <row r="203" spans="1:2" x14ac:dyDescent="0.2">
      <c r="A203" s="316"/>
      <c r="B203" s="316"/>
    </row>
    <row r="204" spans="1:2" x14ac:dyDescent="0.2">
      <c r="A204" s="316"/>
      <c r="B204" s="316"/>
    </row>
    <row r="205" spans="1:2" x14ac:dyDescent="0.2">
      <c r="A205" s="316"/>
      <c r="B205" s="316"/>
    </row>
    <row r="206" spans="1:2" x14ac:dyDescent="0.2">
      <c r="A206" s="316"/>
      <c r="B206" s="316"/>
    </row>
    <row r="207" spans="1:2" x14ac:dyDescent="0.2">
      <c r="A207" s="316"/>
      <c r="B207" s="316"/>
    </row>
    <row r="208" spans="1:2" x14ac:dyDescent="0.2">
      <c r="A208" s="316"/>
      <c r="B208" s="316"/>
    </row>
    <row r="209" spans="1:2" x14ac:dyDescent="0.2">
      <c r="A209" s="316"/>
      <c r="B209" s="316"/>
    </row>
    <row r="210" spans="1:2" x14ac:dyDescent="0.2">
      <c r="A210" s="316"/>
      <c r="B210" s="316"/>
    </row>
    <row r="211" spans="1:2" x14ac:dyDescent="0.2">
      <c r="A211" s="316"/>
      <c r="B211" s="316"/>
    </row>
    <row r="212" spans="1:2" x14ac:dyDescent="0.2">
      <c r="A212" s="316"/>
      <c r="B212" s="316"/>
    </row>
    <row r="213" spans="1:2" x14ac:dyDescent="0.2">
      <c r="A213" s="316"/>
      <c r="B213" s="316"/>
    </row>
    <row r="214" spans="1:2" x14ac:dyDescent="0.2">
      <c r="A214" s="316"/>
      <c r="B214" s="316"/>
    </row>
    <row r="215" spans="1:2" x14ac:dyDescent="0.2">
      <c r="A215" s="316"/>
      <c r="B215" s="316"/>
    </row>
    <row r="216" spans="1:2" x14ac:dyDescent="0.2">
      <c r="A216" s="316"/>
      <c r="B216" s="316"/>
    </row>
    <row r="217" spans="1:2" x14ac:dyDescent="0.2">
      <c r="A217" s="316"/>
      <c r="B217" s="316"/>
    </row>
    <row r="218" spans="1:2" x14ac:dyDescent="0.2">
      <c r="A218" s="316"/>
      <c r="B218" s="316"/>
    </row>
    <row r="219" spans="1:2" x14ac:dyDescent="0.2">
      <c r="A219" s="316"/>
      <c r="B219" s="316"/>
    </row>
    <row r="220" spans="1:2" x14ac:dyDescent="0.2">
      <c r="A220" s="316"/>
      <c r="B220" s="316"/>
    </row>
    <row r="221" spans="1:2" x14ac:dyDescent="0.2">
      <c r="A221" s="316"/>
      <c r="B221" s="316"/>
    </row>
    <row r="222" spans="1:2" x14ac:dyDescent="0.2">
      <c r="A222" s="316"/>
      <c r="B222" s="316"/>
    </row>
    <row r="223" spans="1:2" x14ac:dyDescent="0.2">
      <c r="A223" s="316"/>
      <c r="B223" s="316"/>
    </row>
    <row r="224" spans="1:2" x14ac:dyDescent="0.2">
      <c r="A224" s="316"/>
      <c r="B224" s="316"/>
    </row>
    <row r="225" spans="1:2" x14ac:dyDescent="0.2">
      <c r="A225" s="316"/>
      <c r="B225" s="316"/>
    </row>
    <row r="226" spans="1:2" x14ac:dyDescent="0.2">
      <c r="A226" s="316"/>
      <c r="B226" s="316"/>
    </row>
    <row r="227" spans="1:2" x14ac:dyDescent="0.2">
      <c r="A227" s="316"/>
      <c r="B227" s="316"/>
    </row>
    <row r="228" spans="1:2" x14ac:dyDescent="0.2">
      <c r="A228" s="316"/>
      <c r="B228" s="316"/>
    </row>
    <row r="229" spans="1:2" x14ac:dyDescent="0.2">
      <c r="A229" s="316"/>
      <c r="B229" s="316"/>
    </row>
    <row r="230" spans="1:2" x14ac:dyDescent="0.2">
      <c r="A230" s="316"/>
      <c r="B230" s="316"/>
    </row>
    <row r="231" spans="1:2" x14ac:dyDescent="0.2">
      <c r="A231" s="316"/>
      <c r="B231" s="316"/>
    </row>
    <row r="232" spans="1:2" x14ac:dyDescent="0.2">
      <c r="A232" s="316"/>
      <c r="B232" s="316"/>
    </row>
    <row r="233" spans="1:2" x14ac:dyDescent="0.2">
      <c r="A233" s="316"/>
      <c r="B233" s="316"/>
    </row>
    <row r="234" spans="1:2" x14ac:dyDescent="0.2">
      <c r="A234" s="316"/>
      <c r="B234" s="316"/>
    </row>
    <row r="235" spans="1:2" x14ac:dyDescent="0.2">
      <c r="A235" s="316"/>
      <c r="B235" s="316"/>
    </row>
    <row r="236" spans="1:2" x14ac:dyDescent="0.2">
      <c r="A236" s="316"/>
      <c r="B236" s="316"/>
    </row>
    <row r="237" spans="1:2" x14ac:dyDescent="0.2">
      <c r="A237" s="316"/>
      <c r="B237" s="316"/>
    </row>
    <row r="238" spans="1:2" x14ac:dyDescent="0.2">
      <c r="A238" s="316"/>
      <c r="B238" s="316"/>
    </row>
    <row r="239" spans="1:2" x14ac:dyDescent="0.2">
      <c r="A239" s="316"/>
      <c r="B239" s="316"/>
    </row>
    <row r="240" spans="1:2" x14ac:dyDescent="0.2">
      <c r="A240" s="316"/>
      <c r="B240" s="316"/>
    </row>
    <row r="241" spans="1:2" x14ac:dyDescent="0.2">
      <c r="A241" s="316"/>
      <c r="B241" s="316"/>
    </row>
    <row r="242" spans="1:2" x14ac:dyDescent="0.2">
      <c r="A242" s="316"/>
      <c r="B242" s="316"/>
    </row>
    <row r="243" spans="1:2" x14ac:dyDescent="0.2">
      <c r="A243" s="316"/>
      <c r="B243" s="316"/>
    </row>
    <row r="244" spans="1:2" x14ac:dyDescent="0.2">
      <c r="A244" s="316"/>
      <c r="B244" s="316"/>
    </row>
    <row r="245" spans="1:2" x14ac:dyDescent="0.2">
      <c r="A245" s="316"/>
      <c r="B245" s="316"/>
    </row>
    <row r="246" spans="1:2" x14ac:dyDescent="0.2">
      <c r="A246" s="316"/>
      <c r="B246" s="316"/>
    </row>
    <row r="247" spans="1:2" x14ac:dyDescent="0.2">
      <c r="A247" s="316"/>
      <c r="B247" s="316"/>
    </row>
    <row r="248" spans="1:2" x14ac:dyDescent="0.2">
      <c r="A248" s="316"/>
      <c r="B248" s="316"/>
    </row>
    <row r="249" spans="1:2" x14ac:dyDescent="0.2">
      <c r="A249" s="316"/>
      <c r="B249" s="316"/>
    </row>
    <row r="250" spans="1:2" x14ac:dyDescent="0.2">
      <c r="A250" s="316"/>
      <c r="B250" s="316"/>
    </row>
    <row r="251" spans="1:2" x14ac:dyDescent="0.2">
      <c r="A251" s="316"/>
      <c r="B251" s="316"/>
    </row>
    <row r="252" spans="1:2" x14ac:dyDescent="0.2">
      <c r="A252" s="316"/>
      <c r="B252" s="316"/>
    </row>
    <row r="253" spans="1:2" x14ac:dyDescent="0.2">
      <c r="A253" s="316"/>
      <c r="B253" s="316"/>
    </row>
    <row r="254" spans="1:2" x14ac:dyDescent="0.2">
      <c r="A254" s="316"/>
      <c r="B254" s="316"/>
    </row>
    <row r="255" spans="1:2" x14ac:dyDescent="0.2">
      <c r="A255" s="316"/>
      <c r="B255" s="316"/>
    </row>
    <row r="256" spans="1:2" x14ac:dyDescent="0.2">
      <c r="A256" s="316"/>
      <c r="B256" s="316"/>
    </row>
    <row r="257" spans="1:2" x14ac:dyDescent="0.2">
      <c r="A257" s="316"/>
      <c r="B257" s="316"/>
    </row>
    <row r="258" spans="1:2" x14ac:dyDescent="0.2">
      <c r="A258" s="316"/>
      <c r="B258" s="316"/>
    </row>
    <row r="259" spans="1:2" x14ac:dyDescent="0.2">
      <c r="A259" s="316"/>
      <c r="B259" s="316"/>
    </row>
    <row r="260" spans="1:2" x14ac:dyDescent="0.2">
      <c r="A260" s="316"/>
      <c r="B260" s="316"/>
    </row>
    <row r="261" spans="1:2" x14ac:dyDescent="0.2">
      <c r="A261" s="316"/>
      <c r="B261" s="316"/>
    </row>
    <row r="262" spans="1:2" x14ac:dyDescent="0.2">
      <c r="A262" s="316"/>
      <c r="B262" s="316"/>
    </row>
    <row r="263" spans="1:2" x14ac:dyDescent="0.2">
      <c r="A263" s="316"/>
      <c r="B263" s="316"/>
    </row>
    <row r="264" spans="1:2" x14ac:dyDescent="0.2">
      <c r="A264" s="316"/>
      <c r="B264" s="316"/>
    </row>
    <row r="265" spans="1:2" x14ac:dyDescent="0.2">
      <c r="A265" s="316"/>
      <c r="B265" s="316"/>
    </row>
    <row r="266" spans="1:2" x14ac:dyDescent="0.2">
      <c r="A266" s="316"/>
      <c r="B266" s="316"/>
    </row>
    <row r="267" spans="1:2" x14ac:dyDescent="0.2">
      <c r="A267" s="316"/>
      <c r="B267" s="316"/>
    </row>
    <row r="268" spans="1:2" x14ac:dyDescent="0.2">
      <c r="A268" s="316"/>
      <c r="B268" s="316"/>
    </row>
    <row r="269" spans="1:2" x14ac:dyDescent="0.2">
      <c r="A269" s="316"/>
      <c r="B269" s="316"/>
    </row>
    <row r="270" spans="1:2" x14ac:dyDescent="0.2">
      <c r="A270" s="316"/>
      <c r="B270" s="316"/>
    </row>
    <row r="271" spans="1:2" x14ac:dyDescent="0.2">
      <c r="A271" s="316"/>
      <c r="B271" s="316"/>
    </row>
    <row r="272" spans="1:2" x14ac:dyDescent="0.2">
      <c r="A272" s="316"/>
      <c r="B272" s="316"/>
    </row>
    <row r="273" spans="1:2" x14ac:dyDescent="0.2">
      <c r="A273" s="316"/>
      <c r="B273" s="316"/>
    </row>
    <row r="274" spans="1:2" x14ac:dyDescent="0.2">
      <c r="A274" s="316"/>
      <c r="B274" s="316"/>
    </row>
    <row r="275" spans="1:2" x14ac:dyDescent="0.2">
      <c r="A275" s="316"/>
      <c r="B275" s="316"/>
    </row>
    <row r="276" spans="1:2" x14ac:dyDescent="0.2">
      <c r="A276" s="316"/>
      <c r="B276" s="316"/>
    </row>
    <row r="277" spans="1:2" x14ac:dyDescent="0.2">
      <c r="A277" s="316"/>
      <c r="B277" s="316"/>
    </row>
    <row r="278" spans="1:2" x14ac:dyDescent="0.2">
      <c r="A278" s="316"/>
      <c r="B278" s="316"/>
    </row>
    <row r="279" spans="1:2" x14ac:dyDescent="0.2">
      <c r="A279" s="316"/>
      <c r="B279" s="316"/>
    </row>
    <row r="280" spans="1:2" x14ac:dyDescent="0.2">
      <c r="A280" s="316"/>
      <c r="B280" s="316"/>
    </row>
    <row r="281" spans="1:2" x14ac:dyDescent="0.2">
      <c r="A281" s="316"/>
      <c r="B281" s="316"/>
    </row>
    <row r="282" spans="1:2" x14ac:dyDescent="0.2">
      <c r="A282" s="316"/>
      <c r="B282" s="316"/>
    </row>
    <row r="283" spans="1:2" x14ac:dyDescent="0.2">
      <c r="A283" s="316"/>
      <c r="B283" s="316"/>
    </row>
    <row r="284" spans="1:2" x14ac:dyDescent="0.2">
      <c r="A284" s="316"/>
      <c r="B284" s="316"/>
    </row>
    <row r="285" spans="1:2" x14ac:dyDescent="0.2">
      <c r="A285" s="316"/>
      <c r="B285" s="316"/>
    </row>
    <row r="286" spans="1:2" x14ac:dyDescent="0.2">
      <c r="A286" s="316"/>
      <c r="B286" s="316"/>
    </row>
    <row r="287" spans="1:2" x14ac:dyDescent="0.2">
      <c r="A287" s="316"/>
      <c r="B287" s="316"/>
    </row>
    <row r="288" spans="1:2" x14ac:dyDescent="0.2">
      <c r="A288" s="316"/>
      <c r="B288" s="316"/>
    </row>
    <row r="289" spans="1:2" x14ac:dyDescent="0.2">
      <c r="A289" s="316"/>
      <c r="B289" s="316"/>
    </row>
    <row r="290" spans="1:2" x14ac:dyDescent="0.2">
      <c r="A290" s="316"/>
      <c r="B290" s="316"/>
    </row>
    <row r="291" spans="1:2" x14ac:dyDescent="0.2">
      <c r="A291" s="316"/>
      <c r="B291" s="316"/>
    </row>
    <row r="292" spans="1:2" x14ac:dyDescent="0.2">
      <c r="A292" s="316"/>
      <c r="B292" s="316"/>
    </row>
    <row r="293" spans="1:2" x14ac:dyDescent="0.2">
      <c r="A293" s="316"/>
      <c r="B293" s="316"/>
    </row>
    <row r="294" spans="1:2" x14ac:dyDescent="0.2">
      <c r="A294" s="316"/>
      <c r="B294" s="316"/>
    </row>
    <row r="295" spans="1:2" x14ac:dyDescent="0.2">
      <c r="A295" s="316"/>
      <c r="B295" s="316"/>
    </row>
    <row r="296" spans="1:2" x14ac:dyDescent="0.2">
      <c r="A296" s="316"/>
      <c r="B296" s="316"/>
    </row>
    <row r="297" spans="1:2" x14ac:dyDescent="0.2">
      <c r="A297" s="316"/>
      <c r="B297" s="316"/>
    </row>
    <row r="298" spans="1:2" x14ac:dyDescent="0.2">
      <c r="A298" s="316"/>
      <c r="B298" s="316"/>
    </row>
    <row r="299" spans="1:2" x14ac:dyDescent="0.2">
      <c r="A299" s="316"/>
      <c r="B299" s="316"/>
    </row>
  </sheetData>
  <mergeCells count="5">
    <mergeCell ref="L4:N4"/>
    <mergeCell ref="C4:E4"/>
    <mergeCell ref="F4:H4"/>
    <mergeCell ref="I4:K4"/>
    <mergeCell ref="A6:B6"/>
  </mergeCells>
  <pageMargins left="0.25" right="0.25" top="0.75" bottom="0.75" header="0.3" footer="0.3"/>
  <pageSetup paperSize="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N299"/>
  <sheetViews>
    <sheetView zoomScaleNormal="100" workbookViewId="0">
      <selection activeCell="N36" sqref="A4:N36"/>
    </sheetView>
  </sheetViews>
  <sheetFormatPr baseColWidth="10" defaultRowHeight="12.75" x14ac:dyDescent="0.2"/>
  <cols>
    <col min="1" max="1" width="12.75" style="140" customWidth="1"/>
    <col min="2" max="2" width="18.25" style="316" customWidth="1"/>
    <col min="3" max="4" width="4.25" style="31" customWidth="1"/>
    <col min="5" max="5" width="5.75" style="31" customWidth="1"/>
    <col min="6" max="8" width="5" style="31" customWidth="1"/>
    <col min="9" max="10" width="4.25" style="31" customWidth="1"/>
    <col min="11" max="11" width="5.75" style="31" customWidth="1"/>
    <col min="12" max="14" width="5.25" style="31" customWidth="1"/>
    <col min="15" max="16384" width="11" style="31"/>
  </cols>
  <sheetData>
    <row r="1" spans="1:14" ht="18" x14ac:dyDescent="0.2">
      <c r="A1" s="172" t="s">
        <v>95</v>
      </c>
      <c r="B1" s="317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</row>
    <row r="2" spans="1:14" ht="15.75" x14ac:dyDescent="0.2">
      <c r="A2" s="54" t="s">
        <v>447</v>
      </c>
      <c r="B2" s="317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</row>
    <row r="4" spans="1:14" ht="12.75" customHeight="1" x14ac:dyDescent="0.2">
      <c r="A4" s="308"/>
      <c r="B4" s="309"/>
      <c r="C4" s="506" t="s">
        <v>4</v>
      </c>
      <c r="D4" s="507"/>
      <c r="E4" s="508"/>
      <c r="F4" s="506" t="s">
        <v>50</v>
      </c>
      <c r="G4" s="507"/>
      <c r="H4" s="508"/>
      <c r="I4" s="506" t="s">
        <v>5</v>
      </c>
      <c r="J4" s="507"/>
      <c r="K4" s="508"/>
      <c r="L4" s="506" t="s">
        <v>7</v>
      </c>
      <c r="M4" s="507"/>
      <c r="N4" s="508"/>
    </row>
    <row r="5" spans="1:14" ht="12.75" customHeight="1" x14ac:dyDescent="0.2">
      <c r="A5" s="310"/>
      <c r="B5" s="311"/>
      <c r="C5" s="156" t="s">
        <v>8</v>
      </c>
      <c r="D5" s="157" t="s">
        <v>9</v>
      </c>
      <c r="E5" s="158" t="s">
        <v>7</v>
      </c>
      <c r="F5" s="159" t="s">
        <v>8</v>
      </c>
      <c r="G5" s="160" t="s">
        <v>9</v>
      </c>
      <c r="H5" s="161" t="s">
        <v>7</v>
      </c>
      <c r="I5" s="160" t="s">
        <v>8</v>
      </c>
      <c r="J5" s="157" t="s">
        <v>9</v>
      </c>
      <c r="K5" s="162" t="s">
        <v>7</v>
      </c>
      <c r="L5" s="160" t="s">
        <v>8</v>
      </c>
      <c r="M5" s="157" t="s">
        <v>9</v>
      </c>
      <c r="N5" s="158" t="s">
        <v>7</v>
      </c>
    </row>
    <row r="6" spans="1:14" x14ac:dyDescent="0.2">
      <c r="A6" s="509" t="s">
        <v>96</v>
      </c>
      <c r="B6" s="510"/>
      <c r="C6" s="302">
        <v>395</v>
      </c>
      <c r="D6" s="303">
        <v>437</v>
      </c>
      <c r="E6" s="304">
        <v>832</v>
      </c>
      <c r="F6" s="305">
        <v>4012</v>
      </c>
      <c r="G6" s="303">
        <v>4397</v>
      </c>
      <c r="H6" s="304">
        <v>8409</v>
      </c>
      <c r="I6" s="305">
        <v>939</v>
      </c>
      <c r="J6" s="303">
        <v>900</v>
      </c>
      <c r="K6" s="306">
        <v>1839</v>
      </c>
      <c r="L6" s="305">
        <v>5346</v>
      </c>
      <c r="M6" s="303">
        <v>5734</v>
      </c>
      <c r="N6" s="303">
        <v>11080</v>
      </c>
    </row>
    <row r="7" spans="1:14" x14ac:dyDescent="0.2">
      <c r="A7" s="312" t="s">
        <v>97</v>
      </c>
      <c r="B7" s="313" t="s">
        <v>259</v>
      </c>
      <c r="C7" s="163" t="s">
        <v>67</v>
      </c>
      <c r="D7" s="164" t="s">
        <v>67</v>
      </c>
      <c r="E7" s="165" t="s">
        <v>67</v>
      </c>
      <c r="F7" s="166">
        <v>98</v>
      </c>
      <c r="G7" s="167">
        <v>122</v>
      </c>
      <c r="H7" s="168">
        <v>220</v>
      </c>
      <c r="I7" s="167" t="s">
        <v>67</v>
      </c>
      <c r="J7" s="164">
        <v>7</v>
      </c>
      <c r="K7" s="169">
        <v>7</v>
      </c>
      <c r="L7" s="170">
        <v>98</v>
      </c>
      <c r="M7" s="171">
        <v>129</v>
      </c>
      <c r="N7" s="165">
        <v>227</v>
      </c>
    </row>
    <row r="8" spans="1:14" ht="18" x14ac:dyDescent="0.2">
      <c r="A8" s="312" t="s">
        <v>98</v>
      </c>
      <c r="B8" s="313" t="s">
        <v>260</v>
      </c>
      <c r="C8" s="163" t="s">
        <v>67</v>
      </c>
      <c r="D8" s="164" t="s">
        <v>67</v>
      </c>
      <c r="E8" s="165" t="s">
        <v>67</v>
      </c>
      <c r="F8" s="166">
        <v>104</v>
      </c>
      <c r="G8" s="167">
        <v>114</v>
      </c>
      <c r="H8" s="168">
        <v>218</v>
      </c>
      <c r="I8" s="167">
        <v>22</v>
      </c>
      <c r="J8" s="164">
        <v>22</v>
      </c>
      <c r="K8" s="169">
        <v>44</v>
      </c>
      <c r="L8" s="170">
        <v>126</v>
      </c>
      <c r="M8" s="171">
        <v>136</v>
      </c>
      <c r="N8" s="165">
        <v>262</v>
      </c>
    </row>
    <row r="9" spans="1:14" x14ac:dyDescent="0.2">
      <c r="A9" s="312" t="s">
        <v>99</v>
      </c>
      <c r="B9" s="313" t="s">
        <v>261</v>
      </c>
      <c r="C9" s="163" t="s">
        <v>67</v>
      </c>
      <c r="D9" s="164" t="s">
        <v>67</v>
      </c>
      <c r="E9" s="165" t="s">
        <v>67</v>
      </c>
      <c r="F9" s="166">
        <v>35</v>
      </c>
      <c r="G9" s="167">
        <v>41</v>
      </c>
      <c r="H9" s="168">
        <v>76</v>
      </c>
      <c r="I9" s="167">
        <v>2</v>
      </c>
      <c r="J9" s="164" t="s">
        <v>67</v>
      </c>
      <c r="K9" s="169">
        <v>2</v>
      </c>
      <c r="L9" s="170">
        <v>37</v>
      </c>
      <c r="M9" s="171">
        <v>41</v>
      </c>
      <c r="N9" s="165">
        <v>78</v>
      </c>
    </row>
    <row r="10" spans="1:14" x14ac:dyDescent="0.2">
      <c r="A10" s="312" t="s">
        <v>100</v>
      </c>
      <c r="B10" s="313" t="s">
        <v>262</v>
      </c>
      <c r="C10" s="163" t="s">
        <v>67</v>
      </c>
      <c r="D10" s="164" t="s">
        <v>67</v>
      </c>
      <c r="E10" s="165" t="s">
        <v>67</v>
      </c>
      <c r="F10" s="166">
        <v>189</v>
      </c>
      <c r="G10" s="167">
        <v>222</v>
      </c>
      <c r="H10" s="168">
        <v>411</v>
      </c>
      <c r="I10" s="167">
        <v>34</v>
      </c>
      <c r="J10" s="164">
        <v>39</v>
      </c>
      <c r="K10" s="169">
        <v>73</v>
      </c>
      <c r="L10" s="170">
        <v>223</v>
      </c>
      <c r="M10" s="171">
        <v>261</v>
      </c>
      <c r="N10" s="165">
        <v>484</v>
      </c>
    </row>
    <row r="11" spans="1:14" x14ac:dyDescent="0.2">
      <c r="A11" s="312"/>
      <c r="B11" s="313" t="s">
        <v>263</v>
      </c>
      <c r="C11" s="163">
        <v>29</v>
      </c>
      <c r="D11" s="164">
        <v>23</v>
      </c>
      <c r="E11" s="165">
        <v>52</v>
      </c>
      <c r="F11" s="166">
        <v>19</v>
      </c>
      <c r="G11" s="167">
        <v>15</v>
      </c>
      <c r="H11" s="168">
        <v>34</v>
      </c>
      <c r="I11" s="167" t="s">
        <v>67</v>
      </c>
      <c r="J11" s="164" t="s">
        <v>67</v>
      </c>
      <c r="K11" s="169" t="s">
        <v>67</v>
      </c>
      <c r="L11" s="170">
        <v>48</v>
      </c>
      <c r="M11" s="171">
        <v>38</v>
      </c>
      <c r="N11" s="165">
        <v>86</v>
      </c>
    </row>
    <row r="12" spans="1:14" x14ac:dyDescent="0.2">
      <c r="A12" s="312"/>
      <c r="B12" s="313" t="s">
        <v>264</v>
      </c>
      <c r="C12" s="163">
        <v>39</v>
      </c>
      <c r="D12" s="164">
        <v>49</v>
      </c>
      <c r="E12" s="165">
        <v>88</v>
      </c>
      <c r="F12" s="166">
        <v>127</v>
      </c>
      <c r="G12" s="167">
        <v>170</v>
      </c>
      <c r="H12" s="168">
        <v>297</v>
      </c>
      <c r="I12" s="167">
        <v>28</v>
      </c>
      <c r="J12" s="164">
        <v>37</v>
      </c>
      <c r="K12" s="169">
        <v>65</v>
      </c>
      <c r="L12" s="170">
        <v>194</v>
      </c>
      <c r="M12" s="171">
        <v>256</v>
      </c>
      <c r="N12" s="165">
        <v>450</v>
      </c>
    </row>
    <row r="13" spans="1:14" ht="18" x14ac:dyDescent="0.2">
      <c r="A13" s="312" t="s">
        <v>101</v>
      </c>
      <c r="B13" s="313" t="s">
        <v>265</v>
      </c>
      <c r="C13" s="163" t="s">
        <v>67</v>
      </c>
      <c r="D13" s="164" t="s">
        <v>67</v>
      </c>
      <c r="E13" s="165" t="s">
        <v>67</v>
      </c>
      <c r="F13" s="166">
        <v>105</v>
      </c>
      <c r="G13" s="167">
        <v>104</v>
      </c>
      <c r="H13" s="168">
        <v>209</v>
      </c>
      <c r="I13" s="167">
        <v>60</v>
      </c>
      <c r="J13" s="164">
        <v>53</v>
      </c>
      <c r="K13" s="169">
        <v>113</v>
      </c>
      <c r="L13" s="170">
        <v>165</v>
      </c>
      <c r="M13" s="171">
        <v>157</v>
      </c>
      <c r="N13" s="165">
        <v>322</v>
      </c>
    </row>
    <row r="14" spans="1:14" ht="18" x14ac:dyDescent="0.2">
      <c r="A14" s="312" t="s">
        <v>102</v>
      </c>
      <c r="B14" s="313" t="s">
        <v>266</v>
      </c>
      <c r="C14" s="163" t="s">
        <v>67</v>
      </c>
      <c r="D14" s="164" t="s">
        <v>67</v>
      </c>
      <c r="E14" s="165" t="s">
        <v>67</v>
      </c>
      <c r="F14" s="166">
        <v>69</v>
      </c>
      <c r="G14" s="167">
        <v>72</v>
      </c>
      <c r="H14" s="168">
        <v>141</v>
      </c>
      <c r="I14" s="167">
        <v>10</v>
      </c>
      <c r="J14" s="164">
        <v>13</v>
      </c>
      <c r="K14" s="169">
        <v>23</v>
      </c>
      <c r="L14" s="170">
        <v>79</v>
      </c>
      <c r="M14" s="171">
        <v>85</v>
      </c>
      <c r="N14" s="165">
        <v>164</v>
      </c>
    </row>
    <row r="15" spans="1:14" ht="18" x14ac:dyDescent="0.2">
      <c r="A15" s="312" t="s">
        <v>103</v>
      </c>
      <c r="B15" s="313" t="s">
        <v>267</v>
      </c>
      <c r="C15" s="163">
        <v>24</v>
      </c>
      <c r="D15" s="164" t="s">
        <v>67</v>
      </c>
      <c r="E15" s="165">
        <v>24</v>
      </c>
      <c r="F15" s="166">
        <v>34</v>
      </c>
      <c r="G15" s="167">
        <v>3</v>
      </c>
      <c r="H15" s="168">
        <v>37</v>
      </c>
      <c r="I15" s="167">
        <v>17</v>
      </c>
      <c r="J15" s="164">
        <v>1</v>
      </c>
      <c r="K15" s="169">
        <v>18</v>
      </c>
      <c r="L15" s="170">
        <v>75</v>
      </c>
      <c r="M15" s="171">
        <v>4</v>
      </c>
      <c r="N15" s="165">
        <v>79</v>
      </c>
    </row>
    <row r="16" spans="1:14" x14ac:dyDescent="0.2">
      <c r="A16" s="312" t="s">
        <v>104</v>
      </c>
      <c r="B16" s="313" t="s">
        <v>268</v>
      </c>
      <c r="C16" s="163" t="s">
        <v>67</v>
      </c>
      <c r="D16" s="164" t="s">
        <v>67</v>
      </c>
      <c r="E16" s="165" t="s">
        <v>67</v>
      </c>
      <c r="F16" s="166">
        <v>33</v>
      </c>
      <c r="G16" s="167">
        <v>20</v>
      </c>
      <c r="H16" s="168">
        <v>53</v>
      </c>
      <c r="I16" s="167">
        <v>7</v>
      </c>
      <c r="J16" s="164">
        <v>7</v>
      </c>
      <c r="K16" s="169">
        <v>14</v>
      </c>
      <c r="L16" s="170">
        <v>40</v>
      </c>
      <c r="M16" s="171">
        <v>27</v>
      </c>
      <c r="N16" s="165">
        <v>67</v>
      </c>
    </row>
    <row r="17" spans="1:14" ht="18" x14ac:dyDescent="0.2">
      <c r="A17" s="312" t="s">
        <v>105</v>
      </c>
      <c r="B17" s="313" t="s">
        <v>269</v>
      </c>
      <c r="C17" s="163" t="s">
        <v>67</v>
      </c>
      <c r="D17" s="164" t="s">
        <v>67</v>
      </c>
      <c r="E17" s="165" t="s">
        <v>67</v>
      </c>
      <c r="F17" s="166">
        <v>82</v>
      </c>
      <c r="G17" s="167">
        <v>92</v>
      </c>
      <c r="H17" s="168">
        <v>174</v>
      </c>
      <c r="I17" s="167">
        <v>12</v>
      </c>
      <c r="J17" s="164">
        <v>5</v>
      </c>
      <c r="K17" s="169">
        <v>17</v>
      </c>
      <c r="L17" s="170">
        <v>94</v>
      </c>
      <c r="M17" s="171">
        <v>97</v>
      </c>
      <c r="N17" s="165">
        <v>191</v>
      </c>
    </row>
    <row r="18" spans="1:14" x14ac:dyDescent="0.2">
      <c r="A18" s="312" t="s">
        <v>106</v>
      </c>
      <c r="B18" s="313" t="s">
        <v>270</v>
      </c>
      <c r="C18" s="163" t="s">
        <v>67</v>
      </c>
      <c r="D18" s="164" t="s">
        <v>67</v>
      </c>
      <c r="E18" s="165" t="s">
        <v>67</v>
      </c>
      <c r="F18" s="166">
        <v>92</v>
      </c>
      <c r="G18" s="167">
        <v>87</v>
      </c>
      <c r="H18" s="168">
        <v>179</v>
      </c>
      <c r="I18" s="167">
        <v>21</v>
      </c>
      <c r="J18" s="164">
        <v>10</v>
      </c>
      <c r="K18" s="169">
        <v>31</v>
      </c>
      <c r="L18" s="170">
        <v>113</v>
      </c>
      <c r="M18" s="171">
        <v>97</v>
      </c>
      <c r="N18" s="165">
        <v>210</v>
      </c>
    </row>
    <row r="19" spans="1:14" ht="18" x14ac:dyDescent="0.2">
      <c r="A19" s="312" t="s">
        <v>107</v>
      </c>
      <c r="B19" s="313" t="s">
        <v>271</v>
      </c>
      <c r="C19" s="163" t="s">
        <v>67</v>
      </c>
      <c r="D19" s="164" t="s">
        <v>67</v>
      </c>
      <c r="E19" s="165" t="s">
        <v>67</v>
      </c>
      <c r="F19" s="166">
        <v>62</v>
      </c>
      <c r="G19" s="167">
        <v>55</v>
      </c>
      <c r="H19" s="168">
        <v>117</v>
      </c>
      <c r="I19" s="167">
        <v>32</v>
      </c>
      <c r="J19" s="164">
        <v>34</v>
      </c>
      <c r="K19" s="169">
        <v>66</v>
      </c>
      <c r="L19" s="170">
        <v>94</v>
      </c>
      <c r="M19" s="171">
        <v>89</v>
      </c>
      <c r="N19" s="165">
        <v>183</v>
      </c>
    </row>
    <row r="20" spans="1:14" ht="18" x14ac:dyDescent="0.2">
      <c r="A20" s="312" t="s">
        <v>108</v>
      </c>
      <c r="B20" s="313" t="s">
        <v>272</v>
      </c>
      <c r="C20" s="163" t="s">
        <v>67</v>
      </c>
      <c r="D20" s="164" t="s">
        <v>67</v>
      </c>
      <c r="E20" s="165" t="s">
        <v>67</v>
      </c>
      <c r="F20" s="166">
        <v>110</v>
      </c>
      <c r="G20" s="167">
        <v>134</v>
      </c>
      <c r="H20" s="168">
        <v>244</v>
      </c>
      <c r="I20" s="167">
        <v>6</v>
      </c>
      <c r="J20" s="164">
        <v>4</v>
      </c>
      <c r="K20" s="169">
        <v>10</v>
      </c>
      <c r="L20" s="170">
        <v>116</v>
      </c>
      <c r="M20" s="171">
        <v>138</v>
      </c>
      <c r="N20" s="165">
        <v>254</v>
      </c>
    </row>
    <row r="21" spans="1:14" ht="12.75" customHeight="1" x14ac:dyDescent="0.2">
      <c r="A21" s="312" t="s">
        <v>109</v>
      </c>
      <c r="B21" s="313" t="s">
        <v>273</v>
      </c>
      <c r="C21" s="163">
        <v>2</v>
      </c>
      <c r="D21" s="164" t="s">
        <v>67</v>
      </c>
      <c r="E21" s="165">
        <v>2</v>
      </c>
      <c r="F21" s="166">
        <v>169</v>
      </c>
      <c r="G21" s="167">
        <v>188</v>
      </c>
      <c r="H21" s="168">
        <v>357</v>
      </c>
      <c r="I21" s="167">
        <v>105</v>
      </c>
      <c r="J21" s="164">
        <v>106</v>
      </c>
      <c r="K21" s="169">
        <v>211</v>
      </c>
      <c r="L21" s="170">
        <v>276</v>
      </c>
      <c r="M21" s="171">
        <v>294</v>
      </c>
      <c r="N21" s="165">
        <v>570</v>
      </c>
    </row>
    <row r="22" spans="1:14" x14ac:dyDescent="0.2">
      <c r="A22" s="312"/>
      <c r="B22" s="313" t="s">
        <v>262</v>
      </c>
      <c r="C22" s="163">
        <v>13</v>
      </c>
      <c r="D22" s="164" t="s">
        <v>67</v>
      </c>
      <c r="E22" s="165">
        <v>13</v>
      </c>
      <c r="F22" s="166">
        <v>139</v>
      </c>
      <c r="G22" s="167">
        <v>108</v>
      </c>
      <c r="H22" s="168">
        <v>247</v>
      </c>
      <c r="I22" s="167">
        <v>83</v>
      </c>
      <c r="J22" s="164">
        <v>92</v>
      </c>
      <c r="K22" s="169">
        <v>175</v>
      </c>
      <c r="L22" s="170">
        <v>235</v>
      </c>
      <c r="M22" s="171">
        <v>200</v>
      </c>
      <c r="N22" s="165">
        <v>435</v>
      </c>
    </row>
    <row r="23" spans="1:14" x14ac:dyDescent="0.2">
      <c r="A23" s="312"/>
      <c r="B23" s="313" t="s">
        <v>274</v>
      </c>
      <c r="C23" s="163">
        <v>25</v>
      </c>
      <c r="D23" s="164">
        <v>67</v>
      </c>
      <c r="E23" s="165">
        <v>92</v>
      </c>
      <c r="F23" s="166">
        <v>68</v>
      </c>
      <c r="G23" s="167">
        <v>129</v>
      </c>
      <c r="H23" s="168">
        <v>197</v>
      </c>
      <c r="I23" s="167">
        <v>36</v>
      </c>
      <c r="J23" s="164">
        <v>61</v>
      </c>
      <c r="K23" s="169">
        <v>97</v>
      </c>
      <c r="L23" s="170">
        <v>129</v>
      </c>
      <c r="M23" s="171">
        <v>257</v>
      </c>
      <c r="N23" s="165">
        <v>386</v>
      </c>
    </row>
    <row r="24" spans="1:14" ht="18" x14ac:dyDescent="0.2">
      <c r="A24" s="312"/>
      <c r="B24" s="313" t="s">
        <v>275</v>
      </c>
      <c r="C24" s="163">
        <v>157</v>
      </c>
      <c r="D24" s="164">
        <v>70</v>
      </c>
      <c r="E24" s="165">
        <v>227</v>
      </c>
      <c r="F24" s="166">
        <v>252</v>
      </c>
      <c r="G24" s="167">
        <v>132</v>
      </c>
      <c r="H24" s="168">
        <v>384</v>
      </c>
      <c r="I24" s="167">
        <v>122</v>
      </c>
      <c r="J24" s="164">
        <v>35</v>
      </c>
      <c r="K24" s="169">
        <v>157</v>
      </c>
      <c r="L24" s="170">
        <v>531</v>
      </c>
      <c r="M24" s="171">
        <v>237</v>
      </c>
      <c r="N24" s="165">
        <v>768</v>
      </c>
    </row>
    <row r="25" spans="1:14" x14ac:dyDescent="0.2">
      <c r="A25" s="312"/>
      <c r="B25" s="313" t="s">
        <v>276</v>
      </c>
      <c r="C25" s="163">
        <v>33</v>
      </c>
      <c r="D25" s="164">
        <v>108</v>
      </c>
      <c r="E25" s="165">
        <v>141</v>
      </c>
      <c r="F25" s="166">
        <v>311</v>
      </c>
      <c r="G25" s="167">
        <v>538</v>
      </c>
      <c r="H25" s="168">
        <v>849</v>
      </c>
      <c r="I25" s="167">
        <v>89</v>
      </c>
      <c r="J25" s="164">
        <v>134</v>
      </c>
      <c r="K25" s="169">
        <v>223</v>
      </c>
      <c r="L25" s="170">
        <v>433</v>
      </c>
      <c r="M25" s="171">
        <v>780</v>
      </c>
      <c r="N25" s="165">
        <v>1213</v>
      </c>
    </row>
    <row r="26" spans="1:14" ht="12.75" customHeight="1" x14ac:dyDescent="0.2">
      <c r="A26" s="312" t="s">
        <v>110</v>
      </c>
      <c r="B26" s="313" t="s">
        <v>277</v>
      </c>
      <c r="C26" s="163" t="s">
        <v>67</v>
      </c>
      <c r="D26" s="164" t="s">
        <v>67</v>
      </c>
      <c r="E26" s="165" t="s">
        <v>67</v>
      </c>
      <c r="F26" s="166">
        <v>303</v>
      </c>
      <c r="G26" s="167">
        <v>303</v>
      </c>
      <c r="H26" s="168">
        <v>606</v>
      </c>
      <c r="I26" s="167">
        <v>63</v>
      </c>
      <c r="J26" s="164">
        <v>60</v>
      </c>
      <c r="K26" s="169">
        <v>123</v>
      </c>
      <c r="L26" s="170">
        <v>366</v>
      </c>
      <c r="M26" s="171">
        <v>363</v>
      </c>
      <c r="N26" s="165">
        <v>729</v>
      </c>
    </row>
    <row r="27" spans="1:14" x14ac:dyDescent="0.2">
      <c r="A27" s="312"/>
      <c r="B27" s="313" t="s">
        <v>278</v>
      </c>
      <c r="C27" s="163">
        <v>34</v>
      </c>
      <c r="D27" s="164">
        <v>75</v>
      </c>
      <c r="E27" s="165">
        <v>109</v>
      </c>
      <c r="F27" s="166">
        <v>386</v>
      </c>
      <c r="G27" s="167">
        <v>421</v>
      </c>
      <c r="H27" s="168">
        <v>807</v>
      </c>
      <c r="I27" s="167">
        <v>26</v>
      </c>
      <c r="J27" s="164">
        <v>22</v>
      </c>
      <c r="K27" s="169">
        <v>48</v>
      </c>
      <c r="L27" s="170">
        <v>446</v>
      </c>
      <c r="M27" s="171">
        <v>518</v>
      </c>
      <c r="N27" s="165">
        <v>964</v>
      </c>
    </row>
    <row r="28" spans="1:14" x14ac:dyDescent="0.2">
      <c r="A28" s="312" t="s">
        <v>111</v>
      </c>
      <c r="B28" s="313" t="s">
        <v>279</v>
      </c>
      <c r="C28" s="163" t="s">
        <v>67</v>
      </c>
      <c r="D28" s="164" t="s">
        <v>67</v>
      </c>
      <c r="E28" s="165" t="s">
        <v>67</v>
      </c>
      <c r="F28" s="166">
        <v>52</v>
      </c>
      <c r="G28" s="167">
        <v>64</v>
      </c>
      <c r="H28" s="168">
        <v>116</v>
      </c>
      <c r="I28" s="167">
        <v>13</v>
      </c>
      <c r="J28" s="164">
        <v>10</v>
      </c>
      <c r="K28" s="169">
        <v>23</v>
      </c>
      <c r="L28" s="170">
        <v>65</v>
      </c>
      <c r="M28" s="171">
        <v>74</v>
      </c>
      <c r="N28" s="165">
        <v>139</v>
      </c>
    </row>
    <row r="29" spans="1:14" x14ac:dyDescent="0.2">
      <c r="A29" s="312" t="s">
        <v>112</v>
      </c>
      <c r="B29" s="313" t="s">
        <v>280</v>
      </c>
      <c r="C29" s="163" t="s">
        <v>67</v>
      </c>
      <c r="D29" s="164" t="s">
        <v>67</v>
      </c>
      <c r="E29" s="165" t="s">
        <v>67</v>
      </c>
      <c r="F29" s="166">
        <v>105</v>
      </c>
      <c r="G29" s="167">
        <v>127</v>
      </c>
      <c r="H29" s="168">
        <v>232</v>
      </c>
      <c r="I29" s="167">
        <v>21</v>
      </c>
      <c r="J29" s="164">
        <v>15</v>
      </c>
      <c r="K29" s="169">
        <v>36</v>
      </c>
      <c r="L29" s="170">
        <v>126</v>
      </c>
      <c r="M29" s="171">
        <v>142</v>
      </c>
      <c r="N29" s="165">
        <v>268</v>
      </c>
    </row>
    <row r="30" spans="1:14" ht="18" x14ac:dyDescent="0.2">
      <c r="A30" s="312" t="s">
        <v>113</v>
      </c>
      <c r="B30" s="313" t="s">
        <v>281</v>
      </c>
      <c r="C30" s="163" t="s">
        <v>67</v>
      </c>
      <c r="D30" s="164" t="s">
        <v>67</v>
      </c>
      <c r="E30" s="165" t="s">
        <v>67</v>
      </c>
      <c r="F30" s="166">
        <v>273</v>
      </c>
      <c r="G30" s="167">
        <v>276</v>
      </c>
      <c r="H30" s="168">
        <v>549</v>
      </c>
      <c r="I30" s="167">
        <v>26</v>
      </c>
      <c r="J30" s="164">
        <v>32</v>
      </c>
      <c r="K30" s="169">
        <v>58</v>
      </c>
      <c r="L30" s="170">
        <v>299</v>
      </c>
      <c r="M30" s="171">
        <v>308</v>
      </c>
      <c r="N30" s="165">
        <v>607</v>
      </c>
    </row>
    <row r="31" spans="1:14" ht="18" x14ac:dyDescent="0.2">
      <c r="A31" s="312" t="s">
        <v>114</v>
      </c>
      <c r="B31" s="313" t="s">
        <v>282</v>
      </c>
      <c r="C31" s="163" t="s">
        <v>67</v>
      </c>
      <c r="D31" s="164" t="s">
        <v>67</v>
      </c>
      <c r="E31" s="165" t="s">
        <v>67</v>
      </c>
      <c r="F31" s="166">
        <v>173</v>
      </c>
      <c r="G31" s="167">
        <v>213</v>
      </c>
      <c r="H31" s="168">
        <v>386</v>
      </c>
      <c r="I31" s="167">
        <v>9</v>
      </c>
      <c r="J31" s="164">
        <v>18</v>
      </c>
      <c r="K31" s="169">
        <v>27</v>
      </c>
      <c r="L31" s="170">
        <v>182</v>
      </c>
      <c r="M31" s="171">
        <v>231</v>
      </c>
      <c r="N31" s="165">
        <v>413</v>
      </c>
    </row>
    <row r="32" spans="1:14" x14ac:dyDescent="0.2">
      <c r="A32" s="312" t="s">
        <v>115</v>
      </c>
      <c r="B32" s="313" t="s">
        <v>283</v>
      </c>
      <c r="C32" s="163" t="s">
        <v>67</v>
      </c>
      <c r="D32" s="164" t="s">
        <v>67</v>
      </c>
      <c r="E32" s="165" t="s">
        <v>67</v>
      </c>
      <c r="F32" s="166">
        <v>97</v>
      </c>
      <c r="G32" s="167">
        <v>92</v>
      </c>
      <c r="H32" s="168">
        <v>189</v>
      </c>
      <c r="I32" s="167">
        <v>27</v>
      </c>
      <c r="J32" s="164">
        <v>24</v>
      </c>
      <c r="K32" s="169">
        <v>51</v>
      </c>
      <c r="L32" s="170">
        <v>124</v>
      </c>
      <c r="M32" s="171">
        <v>116</v>
      </c>
      <c r="N32" s="165">
        <v>240</v>
      </c>
    </row>
    <row r="33" spans="1:14" x14ac:dyDescent="0.2">
      <c r="A33" s="312" t="s">
        <v>116</v>
      </c>
      <c r="B33" s="313" t="s">
        <v>284</v>
      </c>
      <c r="C33" s="163">
        <v>8</v>
      </c>
      <c r="D33" s="164">
        <v>5</v>
      </c>
      <c r="E33" s="165">
        <v>13</v>
      </c>
      <c r="F33" s="166">
        <v>19</v>
      </c>
      <c r="G33" s="167">
        <v>40</v>
      </c>
      <c r="H33" s="168">
        <v>59</v>
      </c>
      <c r="I33" s="167">
        <v>4</v>
      </c>
      <c r="J33" s="164">
        <v>2</v>
      </c>
      <c r="K33" s="169">
        <v>6</v>
      </c>
      <c r="L33" s="170">
        <v>31</v>
      </c>
      <c r="M33" s="171">
        <v>47</v>
      </c>
      <c r="N33" s="165">
        <v>78</v>
      </c>
    </row>
    <row r="34" spans="1:14" x14ac:dyDescent="0.2">
      <c r="A34" s="312" t="s">
        <v>117</v>
      </c>
      <c r="B34" s="313" t="s">
        <v>285</v>
      </c>
      <c r="C34" s="163" t="s">
        <v>67</v>
      </c>
      <c r="D34" s="164" t="s">
        <v>67</v>
      </c>
      <c r="E34" s="165" t="s">
        <v>67</v>
      </c>
      <c r="F34" s="166">
        <v>57</v>
      </c>
      <c r="G34" s="167">
        <v>60</v>
      </c>
      <c r="H34" s="168">
        <v>117</v>
      </c>
      <c r="I34" s="167">
        <v>18</v>
      </c>
      <c r="J34" s="164">
        <v>34</v>
      </c>
      <c r="K34" s="169">
        <v>52</v>
      </c>
      <c r="L34" s="170">
        <v>75</v>
      </c>
      <c r="M34" s="171">
        <v>94</v>
      </c>
      <c r="N34" s="165">
        <v>169</v>
      </c>
    </row>
    <row r="35" spans="1:14" x14ac:dyDescent="0.2">
      <c r="A35" s="312" t="s">
        <v>118</v>
      </c>
      <c r="B35" s="313" t="s">
        <v>286</v>
      </c>
      <c r="C35" s="163" t="s">
        <v>67</v>
      </c>
      <c r="D35" s="164" t="s">
        <v>67</v>
      </c>
      <c r="E35" s="165" t="s">
        <v>67</v>
      </c>
      <c r="F35" s="166">
        <v>218</v>
      </c>
      <c r="G35" s="167">
        <v>232</v>
      </c>
      <c r="H35" s="168">
        <v>450</v>
      </c>
      <c r="I35" s="167">
        <v>32</v>
      </c>
      <c r="J35" s="164">
        <v>13</v>
      </c>
      <c r="K35" s="169">
        <v>45</v>
      </c>
      <c r="L35" s="170">
        <v>250</v>
      </c>
      <c r="M35" s="171">
        <v>245</v>
      </c>
      <c r="N35" s="165">
        <v>495</v>
      </c>
    </row>
    <row r="36" spans="1:14" x14ac:dyDescent="0.2">
      <c r="A36" s="314"/>
      <c r="B36" s="315" t="s">
        <v>287</v>
      </c>
      <c r="C36" s="195">
        <v>31</v>
      </c>
      <c r="D36" s="196">
        <v>40</v>
      </c>
      <c r="E36" s="197">
        <v>71</v>
      </c>
      <c r="F36" s="198">
        <v>231</v>
      </c>
      <c r="G36" s="199">
        <v>223</v>
      </c>
      <c r="H36" s="200">
        <v>454</v>
      </c>
      <c r="I36" s="199">
        <v>14</v>
      </c>
      <c r="J36" s="196">
        <v>10</v>
      </c>
      <c r="K36" s="201">
        <v>24</v>
      </c>
      <c r="L36" s="202">
        <v>276</v>
      </c>
      <c r="M36" s="203">
        <v>273</v>
      </c>
      <c r="N36" s="197">
        <v>549</v>
      </c>
    </row>
    <row r="37" spans="1:14" x14ac:dyDescent="0.2">
      <c r="A37" s="316"/>
    </row>
    <row r="38" spans="1:14" x14ac:dyDescent="0.2">
      <c r="A38" s="316"/>
    </row>
    <row r="39" spans="1:14" x14ac:dyDescent="0.2">
      <c r="A39" s="316"/>
    </row>
    <row r="40" spans="1:14" x14ac:dyDescent="0.2">
      <c r="A40" s="316"/>
    </row>
    <row r="41" spans="1:14" x14ac:dyDescent="0.2">
      <c r="A41" s="316"/>
    </row>
    <row r="42" spans="1:14" x14ac:dyDescent="0.2">
      <c r="A42" s="316"/>
    </row>
    <row r="43" spans="1:14" x14ac:dyDescent="0.2">
      <c r="A43" s="316"/>
    </row>
    <row r="44" spans="1:14" x14ac:dyDescent="0.2">
      <c r="A44" s="316"/>
    </row>
    <row r="45" spans="1:14" x14ac:dyDescent="0.2">
      <c r="A45" s="316"/>
    </row>
    <row r="46" spans="1:14" x14ac:dyDescent="0.2">
      <c r="A46" s="316"/>
    </row>
    <row r="47" spans="1:14" x14ac:dyDescent="0.2">
      <c r="A47" s="316"/>
    </row>
    <row r="48" spans="1:14" x14ac:dyDescent="0.2">
      <c r="A48" s="316"/>
    </row>
    <row r="49" spans="1:1" x14ac:dyDescent="0.2">
      <c r="A49" s="316"/>
    </row>
    <row r="50" spans="1:1" x14ac:dyDescent="0.2">
      <c r="A50" s="316"/>
    </row>
    <row r="51" spans="1:1" x14ac:dyDescent="0.2">
      <c r="A51" s="316"/>
    </row>
    <row r="52" spans="1:1" x14ac:dyDescent="0.2">
      <c r="A52" s="316"/>
    </row>
    <row r="53" spans="1:1" x14ac:dyDescent="0.2">
      <c r="A53" s="316"/>
    </row>
    <row r="54" spans="1:1" x14ac:dyDescent="0.2">
      <c r="A54" s="316"/>
    </row>
    <row r="55" spans="1:1" x14ac:dyDescent="0.2">
      <c r="A55" s="316"/>
    </row>
    <row r="56" spans="1:1" x14ac:dyDescent="0.2">
      <c r="A56" s="316"/>
    </row>
    <row r="57" spans="1:1" x14ac:dyDescent="0.2">
      <c r="A57" s="316"/>
    </row>
    <row r="58" spans="1:1" x14ac:dyDescent="0.2">
      <c r="A58" s="316"/>
    </row>
    <row r="59" spans="1:1" x14ac:dyDescent="0.2">
      <c r="A59" s="316"/>
    </row>
    <row r="60" spans="1:1" x14ac:dyDescent="0.2">
      <c r="A60" s="316"/>
    </row>
    <row r="61" spans="1:1" x14ac:dyDescent="0.2">
      <c r="A61" s="316"/>
    </row>
    <row r="62" spans="1:1" x14ac:dyDescent="0.2">
      <c r="A62" s="316"/>
    </row>
    <row r="63" spans="1:1" x14ac:dyDescent="0.2">
      <c r="A63" s="316"/>
    </row>
    <row r="64" spans="1:1" x14ac:dyDescent="0.2">
      <c r="A64" s="316"/>
    </row>
    <row r="65" spans="1:1" x14ac:dyDescent="0.2">
      <c r="A65" s="316"/>
    </row>
    <row r="66" spans="1:1" x14ac:dyDescent="0.2">
      <c r="A66" s="316"/>
    </row>
    <row r="67" spans="1:1" x14ac:dyDescent="0.2">
      <c r="A67" s="316"/>
    </row>
    <row r="68" spans="1:1" x14ac:dyDescent="0.2">
      <c r="A68" s="316"/>
    </row>
    <row r="69" spans="1:1" x14ac:dyDescent="0.2">
      <c r="A69" s="316"/>
    </row>
    <row r="70" spans="1:1" x14ac:dyDescent="0.2">
      <c r="A70" s="316"/>
    </row>
    <row r="71" spans="1:1" x14ac:dyDescent="0.2">
      <c r="A71" s="316"/>
    </row>
    <row r="72" spans="1:1" x14ac:dyDescent="0.2">
      <c r="A72" s="316"/>
    </row>
    <row r="73" spans="1:1" x14ac:dyDescent="0.2">
      <c r="A73" s="316"/>
    </row>
    <row r="74" spans="1:1" x14ac:dyDescent="0.2">
      <c r="A74" s="316"/>
    </row>
    <row r="75" spans="1:1" x14ac:dyDescent="0.2">
      <c r="A75" s="316"/>
    </row>
    <row r="76" spans="1:1" x14ac:dyDescent="0.2">
      <c r="A76" s="316"/>
    </row>
    <row r="77" spans="1:1" x14ac:dyDescent="0.2">
      <c r="A77" s="316"/>
    </row>
    <row r="78" spans="1:1" x14ac:dyDescent="0.2">
      <c r="A78" s="316"/>
    </row>
    <row r="79" spans="1:1" x14ac:dyDescent="0.2">
      <c r="A79" s="316"/>
    </row>
    <row r="80" spans="1:1" x14ac:dyDescent="0.2">
      <c r="A80" s="316"/>
    </row>
    <row r="81" spans="1:1" x14ac:dyDescent="0.2">
      <c r="A81" s="316"/>
    </row>
    <row r="82" spans="1:1" x14ac:dyDescent="0.2">
      <c r="A82" s="316"/>
    </row>
    <row r="83" spans="1:1" x14ac:dyDescent="0.2">
      <c r="A83" s="316"/>
    </row>
    <row r="84" spans="1:1" x14ac:dyDescent="0.2">
      <c r="A84" s="316"/>
    </row>
    <row r="85" spans="1:1" x14ac:dyDescent="0.2">
      <c r="A85" s="316"/>
    </row>
    <row r="86" spans="1:1" x14ac:dyDescent="0.2">
      <c r="A86" s="316"/>
    </row>
    <row r="87" spans="1:1" x14ac:dyDescent="0.2">
      <c r="A87" s="316"/>
    </row>
    <row r="88" spans="1:1" x14ac:dyDescent="0.2">
      <c r="A88" s="316"/>
    </row>
    <row r="89" spans="1:1" x14ac:dyDescent="0.2">
      <c r="A89" s="316"/>
    </row>
    <row r="90" spans="1:1" x14ac:dyDescent="0.2">
      <c r="A90" s="316"/>
    </row>
    <row r="91" spans="1:1" x14ac:dyDescent="0.2">
      <c r="A91" s="316"/>
    </row>
    <row r="92" spans="1:1" x14ac:dyDescent="0.2">
      <c r="A92" s="316"/>
    </row>
    <row r="93" spans="1:1" x14ac:dyDescent="0.2">
      <c r="A93" s="316"/>
    </row>
    <row r="94" spans="1:1" x14ac:dyDescent="0.2">
      <c r="A94" s="316"/>
    </row>
    <row r="95" spans="1:1" x14ac:dyDescent="0.2">
      <c r="A95" s="316"/>
    </row>
    <row r="96" spans="1:1" x14ac:dyDescent="0.2">
      <c r="A96" s="316"/>
    </row>
    <row r="97" spans="1:1" x14ac:dyDescent="0.2">
      <c r="A97" s="316"/>
    </row>
    <row r="98" spans="1:1" x14ac:dyDescent="0.2">
      <c r="A98" s="316"/>
    </row>
    <row r="99" spans="1:1" x14ac:dyDescent="0.2">
      <c r="A99" s="316"/>
    </row>
    <row r="100" spans="1:1" x14ac:dyDescent="0.2">
      <c r="A100" s="316"/>
    </row>
    <row r="101" spans="1:1" x14ac:dyDescent="0.2">
      <c r="A101" s="316"/>
    </row>
    <row r="102" spans="1:1" x14ac:dyDescent="0.2">
      <c r="A102" s="316"/>
    </row>
    <row r="103" spans="1:1" x14ac:dyDescent="0.2">
      <c r="A103" s="316"/>
    </row>
    <row r="104" spans="1:1" x14ac:dyDescent="0.2">
      <c r="A104" s="316"/>
    </row>
    <row r="105" spans="1:1" x14ac:dyDescent="0.2">
      <c r="A105" s="316"/>
    </row>
    <row r="106" spans="1:1" x14ac:dyDescent="0.2">
      <c r="A106" s="316"/>
    </row>
    <row r="107" spans="1:1" x14ac:dyDescent="0.2">
      <c r="A107" s="316"/>
    </row>
    <row r="108" spans="1:1" x14ac:dyDescent="0.2">
      <c r="A108" s="316"/>
    </row>
    <row r="109" spans="1:1" x14ac:dyDescent="0.2">
      <c r="A109" s="316"/>
    </row>
    <row r="110" spans="1:1" x14ac:dyDescent="0.2">
      <c r="A110" s="316"/>
    </row>
    <row r="111" spans="1:1" x14ac:dyDescent="0.2">
      <c r="A111" s="316"/>
    </row>
    <row r="112" spans="1:1" x14ac:dyDescent="0.2">
      <c r="A112" s="316"/>
    </row>
    <row r="113" spans="1:1" x14ac:dyDescent="0.2">
      <c r="A113" s="316"/>
    </row>
    <row r="114" spans="1:1" x14ac:dyDescent="0.2">
      <c r="A114" s="316"/>
    </row>
    <row r="115" spans="1:1" x14ac:dyDescent="0.2">
      <c r="A115" s="316"/>
    </row>
    <row r="116" spans="1:1" x14ac:dyDescent="0.2">
      <c r="A116" s="316"/>
    </row>
    <row r="117" spans="1:1" x14ac:dyDescent="0.2">
      <c r="A117" s="316"/>
    </row>
    <row r="118" spans="1:1" x14ac:dyDescent="0.2">
      <c r="A118" s="316"/>
    </row>
    <row r="119" spans="1:1" x14ac:dyDescent="0.2">
      <c r="A119" s="316"/>
    </row>
    <row r="120" spans="1:1" x14ac:dyDescent="0.2">
      <c r="A120" s="316"/>
    </row>
    <row r="121" spans="1:1" x14ac:dyDescent="0.2">
      <c r="A121" s="316"/>
    </row>
    <row r="122" spans="1:1" x14ac:dyDescent="0.2">
      <c r="A122" s="316"/>
    </row>
    <row r="123" spans="1:1" x14ac:dyDescent="0.2">
      <c r="A123" s="316"/>
    </row>
    <row r="124" spans="1:1" x14ac:dyDescent="0.2">
      <c r="A124" s="316"/>
    </row>
    <row r="125" spans="1:1" x14ac:dyDescent="0.2">
      <c r="A125" s="316"/>
    </row>
    <row r="126" spans="1:1" x14ac:dyDescent="0.2">
      <c r="A126" s="316"/>
    </row>
    <row r="127" spans="1:1" x14ac:dyDescent="0.2">
      <c r="A127" s="316"/>
    </row>
    <row r="128" spans="1:1" x14ac:dyDescent="0.2">
      <c r="A128" s="316"/>
    </row>
    <row r="129" spans="1:1" x14ac:dyDescent="0.2">
      <c r="A129" s="316"/>
    </row>
    <row r="130" spans="1:1" x14ac:dyDescent="0.2">
      <c r="A130" s="316"/>
    </row>
    <row r="131" spans="1:1" x14ac:dyDescent="0.2">
      <c r="A131" s="316"/>
    </row>
    <row r="132" spans="1:1" x14ac:dyDescent="0.2">
      <c r="A132" s="316"/>
    </row>
    <row r="133" spans="1:1" x14ac:dyDescent="0.2">
      <c r="A133" s="316"/>
    </row>
    <row r="134" spans="1:1" x14ac:dyDescent="0.2">
      <c r="A134" s="316"/>
    </row>
    <row r="135" spans="1:1" x14ac:dyDescent="0.2">
      <c r="A135" s="316"/>
    </row>
    <row r="136" spans="1:1" x14ac:dyDescent="0.2">
      <c r="A136" s="316"/>
    </row>
    <row r="137" spans="1:1" x14ac:dyDescent="0.2">
      <c r="A137" s="316"/>
    </row>
    <row r="138" spans="1:1" x14ac:dyDescent="0.2">
      <c r="A138" s="316"/>
    </row>
    <row r="139" spans="1:1" x14ac:dyDescent="0.2">
      <c r="A139" s="316"/>
    </row>
    <row r="140" spans="1:1" x14ac:dyDescent="0.2">
      <c r="A140" s="316"/>
    </row>
    <row r="141" spans="1:1" x14ac:dyDescent="0.2">
      <c r="A141" s="316"/>
    </row>
    <row r="142" spans="1:1" x14ac:dyDescent="0.2">
      <c r="A142" s="316"/>
    </row>
    <row r="143" spans="1:1" x14ac:dyDescent="0.2">
      <c r="A143" s="316"/>
    </row>
    <row r="144" spans="1:1" x14ac:dyDescent="0.2">
      <c r="A144" s="316"/>
    </row>
    <row r="145" spans="1:1" x14ac:dyDescent="0.2">
      <c r="A145" s="316"/>
    </row>
    <row r="146" spans="1:1" x14ac:dyDescent="0.2">
      <c r="A146" s="316"/>
    </row>
    <row r="147" spans="1:1" x14ac:dyDescent="0.2">
      <c r="A147" s="316"/>
    </row>
    <row r="148" spans="1:1" x14ac:dyDescent="0.2">
      <c r="A148" s="316"/>
    </row>
    <row r="149" spans="1:1" x14ac:dyDescent="0.2">
      <c r="A149" s="316"/>
    </row>
    <row r="150" spans="1:1" x14ac:dyDescent="0.2">
      <c r="A150" s="316"/>
    </row>
    <row r="151" spans="1:1" x14ac:dyDescent="0.2">
      <c r="A151" s="316"/>
    </row>
    <row r="152" spans="1:1" x14ac:dyDescent="0.2">
      <c r="A152" s="316"/>
    </row>
    <row r="153" spans="1:1" x14ac:dyDescent="0.2">
      <c r="A153" s="316"/>
    </row>
    <row r="154" spans="1:1" x14ac:dyDescent="0.2">
      <c r="A154" s="316"/>
    </row>
    <row r="155" spans="1:1" x14ac:dyDescent="0.2">
      <c r="A155" s="316"/>
    </row>
    <row r="156" spans="1:1" x14ac:dyDescent="0.2">
      <c r="A156" s="316"/>
    </row>
    <row r="157" spans="1:1" x14ac:dyDescent="0.2">
      <c r="A157" s="316"/>
    </row>
    <row r="158" spans="1:1" x14ac:dyDescent="0.2">
      <c r="A158" s="316"/>
    </row>
    <row r="159" spans="1:1" x14ac:dyDescent="0.2">
      <c r="A159" s="316"/>
    </row>
    <row r="160" spans="1:1" x14ac:dyDescent="0.2">
      <c r="A160" s="316"/>
    </row>
    <row r="161" spans="1:1" x14ac:dyDescent="0.2">
      <c r="A161" s="316"/>
    </row>
    <row r="162" spans="1:1" x14ac:dyDescent="0.2">
      <c r="A162" s="316"/>
    </row>
    <row r="163" spans="1:1" x14ac:dyDescent="0.2">
      <c r="A163" s="316"/>
    </row>
    <row r="164" spans="1:1" x14ac:dyDescent="0.2">
      <c r="A164" s="316"/>
    </row>
    <row r="165" spans="1:1" x14ac:dyDescent="0.2">
      <c r="A165" s="316"/>
    </row>
    <row r="166" spans="1:1" x14ac:dyDescent="0.2">
      <c r="A166" s="316"/>
    </row>
    <row r="167" spans="1:1" x14ac:dyDescent="0.2">
      <c r="A167" s="316"/>
    </row>
    <row r="168" spans="1:1" x14ac:dyDescent="0.2">
      <c r="A168" s="316"/>
    </row>
    <row r="169" spans="1:1" x14ac:dyDescent="0.2">
      <c r="A169" s="316"/>
    </row>
    <row r="170" spans="1:1" x14ac:dyDescent="0.2">
      <c r="A170" s="316"/>
    </row>
    <row r="171" spans="1:1" x14ac:dyDescent="0.2">
      <c r="A171" s="316"/>
    </row>
    <row r="172" spans="1:1" x14ac:dyDescent="0.2">
      <c r="A172" s="316"/>
    </row>
    <row r="173" spans="1:1" x14ac:dyDescent="0.2">
      <c r="A173" s="316"/>
    </row>
    <row r="174" spans="1:1" x14ac:dyDescent="0.2">
      <c r="A174" s="316"/>
    </row>
    <row r="175" spans="1:1" x14ac:dyDescent="0.2">
      <c r="A175" s="316"/>
    </row>
    <row r="176" spans="1:1" x14ac:dyDescent="0.2">
      <c r="A176" s="316"/>
    </row>
    <row r="177" spans="1:1" x14ac:dyDescent="0.2">
      <c r="A177" s="316"/>
    </row>
    <row r="178" spans="1:1" x14ac:dyDescent="0.2">
      <c r="A178" s="316"/>
    </row>
    <row r="179" spans="1:1" x14ac:dyDescent="0.2">
      <c r="A179" s="316"/>
    </row>
    <row r="180" spans="1:1" x14ac:dyDescent="0.2">
      <c r="A180" s="316"/>
    </row>
    <row r="181" spans="1:1" x14ac:dyDescent="0.2">
      <c r="A181" s="316"/>
    </row>
    <row r="182" spans="1:1" x14ac:dyDescent="0.2">
      <c r="A182" s="316"/>
    </row>
    <row r="183" spans="1:1" x14ac:dyDescent="0.2">
      <c r="A183" s="316"/>
    </row>
    <row r="184" spans="1:1" x14ac:dyDescent="0.2">
      <c r="A184" s="316"/>
    </row>
    <row r="185" spans="1:1" x14ac:dyDescent="0.2">
      <c r="A185" s="316"/>
    </row>
    <row r="186" spans="1:1" x14ac:dyDescent="0.2">
      <c r="A186" s="316"/>
    </row>
    <row r="187" spans="1:1" x14ac:dyDescent="0.2">
      <c r="A187" s="316"/>
    </row>
    <row r="188" spans="1:1" x14ac:dyDescent="0.2">
      <c r="A188" s="316"/>
    </row>
    <row r="189" spans="1:1" x14ac:dyDescent="0.2">
      <c r="A189" s="316"/>
    </row>
    <row r="190" spans="1:1" x14ac:dyDescent="0.2">
      <c r="A190" s="316"/>
    </row>
    <row r="191" spans="1:1" x14ac:dyDescent="0.2">
      <c r="A191" s="316"/>
    </row>
    <row r="192" spans="1:1" x14ac:dyDescent="0.2">
      <c r="A192" s="316"/>
    </row>
    <row r="193" spans="1:1" x14ac:dyDescent="0.2">
      <c r="A193" s="316"/>
    </row>
    <row r="194" spans="1:1" x14ac:dyDescent="0.2">
      <c r="A194" s="316"/>
    </row>
    <row r="195" spans="1:1" x14ac:dyDescent="0.2">
      <c r="A195" s="316"/>
    </row>
    <row r="196" spans="1:1" x14ac:dyDescent="0.2">
      <c r="A196" s="316"/>
    </row>
    <row r="197" spans="1:1" x14ac:dyDescent="0.2">
      <c r="A197" s="316"/>
    </row>
    <row r="198" spans="1:1" x14ac:dyDescent="0.2">
      <c r="A198" s="316"/>
    </row>
    <row r="199" spans="1:1" x14ac:dyDescent="0.2">
      <c r="A199" s="316"/>
    </row>
    <row r="200" spans="1:1" x14ac:dyDescent="0.2">
      <c r="A200" s="316"/>
    </row>
    <row r="201" spans="1:1" x14ac:dyDescent="0.2">
      <c r="A201" s="316"/>
    </row>
    <row r="202" spans="1:1" x14ac:dyDescent="0.2">
      <c r="A202" s="316"/>
    </row>
    <row r="203" spans="1:1" x14ac:dyDescent="0.2">
      <c r="A203" s="316"/>
    </row>
    <row r="204" spans="1:1" x14ac:dyDescent="0.2">
      <c r="A204" s="316"/>
    </row>
    <row r="205" spans="1:1" x14ac:dyDescent="0.2">
      <c r="A205" s="316"/>
    </row>
    <row r="206" spans="1:1" x14ac:dyDescent="0.2">
      <c r="A206" s="316"/>
    </row>
    <row r="207" spans="1:1" x14ac:dyDescent="0.2">
      <c r="A207" s="316"/>
    </row>
    <row r="208" spans="1:1" x14ac:dyDescent="0.2">
      <c r="A208" s="316"/>
    </row>
    <row r="209" spans="1:1" x14ac:dyDescent="0.2">
      <c r="A209" s="316"/>
    </row>
    <row r="210" spans="1:1" x14ac:dyDescent="0.2">
      <c r="A210" s="316"/>
    </row>
    <row r="211" spans="1:1" x14ac:dyDescent="0.2">
      <c r="A211" s="316"/>
    </row>
    <row r="212" spans="1:1" x14ac:dyDescent="0.2">
      <c r="A212" s="316"/>
    </row>
    <row r="213" spans="1:1" x14ac:dyDescent="0.2">
      <c r="A213" s="316"/>
    </row>
    <row r="214" spans="1:1" x14ac:dyDescent="0.2">
      <c r="A214" s="316"/>
    </row>
    <row r="215" spans="1:1" x14ac:dyDescent="0.2">
      <c r="A215" s="316"/>
    </row>
    <row r="216" spans="1:1" x14ac:dyDescent="0.2">
      <c r="A216" s="316"/>
    </row>
    <row r="217" spans="1:1" x14ac:dyDescent="0.2">
      <c r="A217" s="316"/>
    </row>
    <row r="218" spans="1:1" x14ac:dyDescent="0.2">
      <c r="A218" s="316"/>
    </row>
    <row r="219" spans="1:1" x14ac:dyDescent="0.2">
      <c r="A219" s="316"/>
    </row>
    <row r="220" spans="1:1" x14ac:dyDescent="0.2">
      <c r="A220" s="316"/>
    </row>
    <row r="221" spans="1:1" x14ac:dyDescent="0.2">
      <c r="A221" s="316"/>
    </row>
    <row r="222" spans="1:1" x14ac:dyDescent="0.2">
      <c r="A222" s="316"/>
    </row>
    <row r="223" spans="1:1" x14ac:dyDescent="0.2">
      <c r="A223" s="316"/>
    </row>
    <row r="224" spans="1:1" x14ac:dyDescent="0.2">
      <c r="A224" s="316"/>
    </row>
    <row r="225" spans="1:1" x14ac:dyDescent="0.2">
      <c r="A225" s="316"/>
    </row>
    <row r="226" spans="1:1" x14ac:dyDescent="0.2">
      <c r="A226" s="316"/>
    </row>
    <row r="227" spans="1:1" x14ac:dyDescent="0.2">
      <c r="A227" s="316"/>
    </row>
    <row r="228" spans="1:1" x14ac:dyDescent="0.2">
      <c r="A228" s="316"/>
    </row>
    <row r="229" spans="1:1" x14ac:dyDescent="0.2">
      <c r="A229" s="316"/>
    </row>
    <row r="230" spans="1:1" x14ac:dyDescent="0.2">
      <c r="A230" s="316"/>
    </row>
    <row r="231" spans="1:1" x14ac:dyDescent="0.2">
      <c r="A231" s="316"/>
    </row>
    <row r="232" spans="1:1" x14ac:dyDescent="0.2">
      <c r="A232" s="316"/>
    </row>
    <row r="233" spans="1:1" x14ac:dyDescent="0.2">
      <c r="A233" s="316"/>
    </row>
    <row r="234" spans="1:1" x14ac:dyDescent="0.2">
      <c r="A234" s="316"/>
    </row>
    <row r="235" spans="1:1" x14ac:dyDescent="0.2">
      <c r="A235" s="316"/>
    </row>
    <row r="236" spans="1:1" x14ac:dyDescent="0.2">
      <c r="A236" s="316"/>
    </row>
    <row r="237" spans="1:1" x14ac:dyDescent="0.2">
      <c r="A237" s="316"/>
    </row>
    <row r="238" spans="1:1" x14ac:dyDescent="0.2">
      <c r="A238" s="316"/>
    </row>
    <row r="239" spans="1:1" x14ac:dyDescent="0.2">
      <c r="A239" s="316"/>
    </row>
    <row r="240" spans="1:1" x14ac:dyDescent="0.2">
      <c r="A240" s="316"/>
    </row>
    <row r="241" spans="1:1" x14ac:dyDescent="0.2">
      <c r="A241" s="316"/>
    </row>
    <row r="242" spans="1:1" x14ac:dyDescent="0.2">
      <c r="A242" s="316"/>
    </row>
    <row r="243" spans="1:1" x14ac:dyDescent="0.2">
      <c r="A243" s="316"/>
    </row>
    <row r="244" spans="1:1" x14ac:dyDescent="0.2">
      <c r="A244" s="316"/>
    </row>
    <row r="245" spans="1:1" x14ac:dyDescent="0.2">
      <c r="A245" s="316"/>
    </row>
    <row r="246" spans="1:1" x14ac:dyDescent="0.2">
      <c r="A246" s="316"/>
    </row>
    <row r="247" spans="1:1" x14ac:dyDescent="0.2">
      <c r="A247" s="316"/>
    </row>
    <row r="248" spans="1:1" x14ac:dyDescent="0.2">
      <c r="A248" s="316"/>
    </row>
    <row r="249" spans="1:1" x14ac:dyDescent="0.2">
      <c r="A249" s="316"/>
    </row>
    <row r="250" spans="1:1" x14ac:dyDescent="0.2">
      <c r="A250" s="316"/>
    </row>
    <row r="251" spans="1:1" x14ac:dyDescent="0.2">
      <c r="A251" s="316"/>
    </row>
    <row r="252" spans="1:1" x14ac:dyDescent="0.2">
      <c r="A252" s="316"/>
    </row>
    <row r="253" spans="1:1" x14ac:dyDescent="0.2">
      <c r="A253" s="316"/>
    </row>
    <row r="254" spans="1:1" x14ac:dyDescent="0.2">
      <c r="A254" s="316"/>
    </row>
    <row r="255" spans="1:1" x14ac:dyDescent="0.2">
      <c r="A255" s="316"/>
    </row>
    <row r="256" spans="1:1" x14ac:dyDescent="0.2">
      <c r="A256" s="316"/>
    </row>
    <row r="257" spans="1:1" x14ac:dyDescent="0.2">
      <c r="A257" s="316"/>
    </row>
    <row r="258" spans="1:1" x14ac:dyDescent="0.2">
      <c r="A258" s="316"/>
    </row>
    <row r="259" spans="1:1" x14ac:dyDescent="0.2">
      <c r="A259" s="316"/>
    </row>
    <row r="260" spans="1:1" x14ac:dyDescent="0.2">
      <c r="A260" s="316"/>
    </row>
    <row r="261" spans="1:1" x14ac:dyDescent="0.2">
      <c r="A261" s="316"/>
    </row>
    <row r="262" spans="1:1" x14ac:dyDescent="0.2">
      <c r="A262" s="316"/>
    </row>
    <row r="263" spans="1:1" x14ac:dyDescent="0.2">
      <c r="A263" s="316"/>
    </row>
    <row r="264" spans="1:1" x14ac:dyDescent="0.2">
      <c r="A264" s="316"/>
    </row>
    <row r="265" spans="1:1" x14ac:dyDescent="0.2">
      <c r="A265" s="316"/>
    </row>
    <row r="266" spans="1:1" x14ac:dyDescent="0.2">
      <c r="A266" s="316"/>
    </row>
    <row r="267" spans="1:1" x14ac:dyDescent="0.2">
      <c r="A267" s="316"/>
    </row>
    <row r="268" spans="1:1" x14ac:dyDescent="0.2">
      <c r="A268" s="316"/>
    </row>
    <row r="269" spans="1:1" x14ac:dyDescent="0.2">
      <c r="A269" s="316"/>
    </row>
    <row r="270" spans="1:1" x14ac:dyDescent="0.2">
      <c r="A270" s="316"/>
    </row>
    <row r="271" spans="1:1" x14ac:dyDescent="0.2">
      <c r="A271" s="316"/>
    </row>
    <row r="272" spans="1:1" x14ac:dyDescent="0.2">
      <c r="A272" s="316"/>
    </row>
    <row r="273" spans="1:1" x14ac:dyDescent="0.2">
      <c r="A273" s="316"/>
    </row>
    <row r="274" spans="1:1" x14ac:dyDescent="0.2">
      <c r="A274" s="316"/>
    </row>
    <row r="275" spans="1:1" x14ac:dyDescent="0.2">
      <c r="A275" s="316"/>
    </row>
    <row r="276" spans="1:1" x14ac:dyDescent="0.2">
      <c r="A276" s="316"/>
    </row>
    <row r="277" spans="1:1" x14ac:dyDescent="0.2">
      <c r="A277" s="316"/>
    </row>
    <row r="278" spans="1:1" x14ac:dyDescent="0.2">
      <c r="A278" s="316"/>
    </row>
    <row r="279" spans="1:1" x14ac:dyDescent="0.2">
      <c r="A279" s="316"/>
    </row>
    <row r="280" spans="1:1" x14ac:dyDescent="0.2">
      <c r="A280" s="316"/>
    </row>
    <row r="281" spans="1:1" x14ac:dyDescent="0.2">
      <c r="A281" s="316"/>
    </row>
    <row r="282" spans="1:1" x14ac:dyDescent="0.2">
      <c r="A282" s="316"/>
    </row>
    <row r="283" spans="1:1" x14ac:dyDescent="0.2">
      <c r="A283" s="316"/>
    </row>
    <row r="284" spans="1:1" x14ac:dyDescent="0.2">
      <c r="A284" s="316"/>
    </row>
    <row r="285" spans="1:1" x14ac:dyDescent="0.2">
      <c r="A285" s="316"/>
    </row>
    <row r="286" spans="1:1" x14ac:dyDescent="0.2">
      <c r="A286" s="316"/>
    </row>
    <row r="287" spans="1:1" x14ac:dyDescent="0.2">
      <c r="A287" s="316"/>
    </row>
    <row r="288" spans="1:1" x14ac:dyDescent="0.2">
      <c r="A288" s="316"/>
    </row>
    <row r="289" spans="1:1" x14ac:dyDescent="0.2">
      <c r="A289" s="316"/>
    </row>
    <row r="290" spans="1:1" x14ac:dyDescent="0.2">
      <c r="A290" s="316"/>
    </row>
    <row r="291" spans="1:1" x14ac:dyDescent="0.2">
      <c r="A291" s="316"/>
    </row>
    <row r="292" spans="1:1" x14ac:dyDescent="0.2">
      <c r="A292" s="316"/>
    </row>
    <row r="293" spans="1:1" x14ac:dyDescent="0.2">
      <c r="A293" s="316"/>
    </row>
    <row r="294" spans="1:1" x14ac:dyDescent="0.2">
      <c r="A294" s="316"/>
    </row>
    <row r="295" spans="1:1" x14ac:dyDescent="0.2">
      <c r="A295" s="316"/>
    </row>
    <row r="296" spans="1:1" x14ac:dyDescent="0.2">
      <c r="A296" s="316"/>
    </row>
    <row r="297" spans="1:1" x14ac:dyDescent="0.2">
      <c r="A297" s="316"/>
    </row>
    <row r="298" spans="1:1" x14ac:dyDescent="0.2">
      <c r="A298" s="316"/>
    </row>
    <row r="299" spans="1:1" x14ac:dyDescent="0.2">
      <c r="A299" s="316"/>
    </row>
  </sheetData>
  <mergeCells count="5">
    <mergeCell ref="F4:H4"/>
    <mergeCell ref="I4:K4"/>
    <mergeCell ref="L4:N4"/>
    <mergeCell ref="C4:E4"/>
    <mergeCell ref="A6:B6"/>
  </mergeCells>
  <pageMargins left="0.25" right="0.25" top="0.75" bottom="0.75" header="0.3" footer="0.3"/>
  <pageSetup paperSize="9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N298"/>
  <sheetViews>
    <sheetView zoomScaleNormal="100" workbookViewId="0">
      <selection activeCell="N88" sqref="A4:N88"/>
    </sheetView>
  </sheetViews>
  <sheetFormatPr baseColWidth="10" defaultRowHeight="12.75" x14ac:dyDescent="0.2"/>
  <cols>
    <col min="1" max="1" width="12.875" style="140" customWidth="1"/>
    <col min="2" max="2" width="18.25" style="140" customWidth="1"/>
    <col min="3" max="3" width="4.25" style="77" customWidth="1"/>
    <col min="4" max="4" width="4.25" style="31" customWidth="1"/>
    <col min="5" max="5" width="5.75" style="31" customWidth="1"/>
    <col min="6" max="8" width="5" style="31" customWidth="1"/>
    <col min="9" max="10" width="4.25" style="31" customWidth="1"/>
    <col min="11" max="11" width="5.75" style="31" customWidth="1"/>
    <col min="12" max="14" width="5.25" style="31" customWidth="1"/>
    <col min="15" max="16384" width="11" style="31"/>
  </cols>
  <sheetData>
    <row r="1" spans="1:14" ht="18" x14ac:dyDescent="0.2">
      <c r="A1" s="172" t="s">
        <v>119</v>
      </c>
      <c r="B1" s="307"/>
      <c r="C1" s="155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</row>
    <row r="2" spans="1:14" ht="15.75" x14ac:dyDescent="0.2">
      <c r="A2" s="54" t="s">
        <v>447</v>
      </c>
      <c r="B2" s="307"/>
      <c r="C2" s="155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</row>
    <row r="4" spans="1:14" ht="12.75" customHeight="1" x14ac:dyDescent="0.2">
      <c r="A4" s="308"/>
      <c r="B4" s="309"/>
      <c r="C4" s="506" t="s">
        <v>4</v>
      </c>
      <c r="D4" s="507"/>
      <c r="E4" s="508"/>
      <c r="F4" s="506" t="s">
        <v>50</v>
      </c>
      <c r="G4" s="507"/>
      <c r="H4" s="508"/>
      <c r="I4" s="506" t="s">
        <v>5</v>
      </c>
      <c r="J4" s="507"/>
      <c r="K4" s="508"/>
      <c r="L4" s="506" t="s">
        <v>7</v>
      </c>
      <c r="M4" s="507"/>
      <c r="N4" s="508"/>
    </row>
    <row r="5" spans="1:14" ht="12.75" customHeight="1" x14ac:dyDescent="0.2">
      <c r="A5" s="310"/>
      <c r="B5" s="311"/>
      <c r="C5" s="156" t="s">
        <v>8</v>
      </c>
      <c r="D5" s="157" t="s">
        <v>9</v>
      </c>
      <c r="E5" s="158" t="s">
        <v>7</v>
      </c>
      <c r="F5" s="159" t="s">
        <v>8</v>
      </c>
      <c r="G5" s="160" t="s">
        <v>9</v>
      </c>
      <c r="H5" s="161" t="s">
        <v>7</v>
      </c>
      <c r="I5" s="160" t="s">
        <v>8</v>
      </c>
      <c r="J5" s="157" t="s">
        <v>9</v>
      </c>
      <c r="K5" s="162" t="s">
        <v>7</v>
      </c>
      <c r="L5" s="160" t="s">
        <v>8</v>
      </c>
      <c r="M5" s="157" t="s">
        <v>9</v>
      </c>
      <c r="N5" s="158" t="s">
        <v>7</v>
      </c>
    </row>
    <row r="6" spans="1:14" ht="12.75" customHeight="1" x14ac:dyDescent="0.2">
      <c r="A6" s="509" t="s">
        <v>120</v>
      </c>
      <c r="B6" s="510"/>
      <c r="C6" s="302">
        <v>1845</v>
      </c>
      <c r="D6" s="303">
        <v>1372</v>
      </c>
      <c r="E6" s="304">
        <v>3217</v>
      </c>
      <c r="F6" s="305">
        <v>16661</v>
      </c>
      <c r="G6" s="303">
        <v>16390</v>
      </c>
      <c r="H6" s="304">
        <v>33051</v>
      </c>
      <c r="I6" s="305">
        <v>3432</v>
      </c>
      <c r="J6" s="303">
        <v>3438</v>
      </c>
      <c r="K6" s="306">
        <v>6870</v>
      </c>
      <c r="L6" s="305">
        <v>21938</v>
      </c>
      <c r="M6" s="303">
        <v>21200</v>
      </c>
      <c r="N6" s="303">
        <v>43138</v>
      </c>
    </row>
    <row r="7" spans="1:14" x14ac:dyDescent="0.2">
      <c r="A7" s="312" t="s">
        <v>121</v>
      </c>
      <c r="B7" s="313" t="s">
        <v>288</v>
      </c>
      <c r="C7" s="163" t="s">
        <v>67</v>
      </c>
      <c r="D7" s="164" t="s">
        <v>67</v>
      </c>
      <c r="E7" s="165" t="s">
        <v>67</v>
      </c>
      <c r="F7" s="166">
        <v>257</v>
      </c>
      <c r="G7" s="167">
        <v>293</v>
      </c>
      <c r="H7" s="168">
        <v>550</v>
      </c>
      <c r="I7" s="167">
        <v>16</v>
      </c>
      <c r="J7" s="164">
        <v>24</v>
      </c>
      <c r="K7" s="169">
        <v>40</v>
      </c>
      <c r="L7" s="170">
        <v>273</v>
      </c>
      <c r="M7" s="171">
        <v>317</v>
      </c>
      <c r="N7" s="165">
        <v>590</v>
      </c>
    </row>
    <row r="8" spans="1:14" x14ac:dyDescent="0.2">
      <c r="A8" s="312" t="s">
        <v>122</v>
      </c>
      <c r="B8" s="313" t="s">
        <v>282</v>
      </c>
      <c r="C8" s="163" t="s">
        <v>67</v>
      </c>
      <c r="D8" s="164" t="s">
        <v>67</v>
      </c>
      <c r="E8" s="165" t="s">
        <v>67</v>
      </c>
      <c r="F8" s="166">
        <v>204</v>
      </c>
      <c r="G8" s="167">
        <v>182</v>
      </c>
      <c r="H8" s="168">
        <v>386</v>
      </c>
      <c r="I8" s="167">
        <v>45</v>
      </c>
      <c r="J8" s="164">
        <v>31</v>
      </c>
      <c r="K8" s="169">
        <v>76</v>
      </c>
      <c r="L8" s="170">
        <v>249</v>
      </c>
      <c r="M8" s="171">
        <v>213</v>
      </c>
      <c r="N8" s="165">
        <v>462</v>
      </c>
    </row>
    <row r="9" spans="1:14" x14ac:dyDescent="0.2">
      <c r="A9" s="312"/>
      <c r="B9" s="313" t="s">
        <v>289</v>
      </c>
      <c r="C9" s="163">
        <v>35</v>
      </c>
      <c r="D9" s="164">
        <v>94</v>
      </c>
      <c r="E9" s="165">
        <v>129</v>
      </c>
      <c r="F9" s="166">
        <v>106</v>
      </c>
      <c r="G9" s="167">
        <v>182</v>
      </c>
      <c r="H9" s="168">
        <v>288</v>
      </c>
      <c r="I9" s="167">
        <v>38</v>
      </c>
      <c r="J9" s="164">
        <v>39</v>
      </c>
      <c r="K9" s="169">
        <v>77</v>
      </c>
      <c r="L9" s="170">
        <v>179</v>
      </c>
      <c r="M9" s="171">
        <v>315</v>
      </c>
      <c r="N9" s="165">
        <v>494</v>
      </c>
    </row>
    <row r="10" spans="1:14" x14ac:dyDescent="0.2">
      <c r="A10" s="312" t="s">
        <v>123</v>
      </c>
      <c r="B10" s="313" t="s">
        <v>290</v>
      </c>
      <c r="C10" s="163" t="s">
        <v>67</v>
      </c>
      <c r="D10" s="164" t="s">
        <v>67</v>
      </c>
      <c r="E10" s="165" t="s">
        <v>67</v>
      </c>
      <c r="F10" s="166">
        <v>39</v>
      </c>
      <c r="G10" s="167">
        <v>35</v>
      </c>
      <c r="H10" s="168">
        <v>74</v>
      </c>
      <c r="I10" s="167">
        <v>6</v>
      </c>
      <c r="J10" s="164">
        <v>4</v>
      </c>
      <c r="K10" s="169">
        <v>10</v>
      </c>
      <c r="L10" s="170">
        <v>45</v>
      </c>
      <c r="M10" s="171">
        <v>39</v>
      </c>
      <c r="N10" s="165">
        <v>84</v>
      </c>
    </row>
    <row r="11" spans="1:14" x14ac:dyDescent="0.2">
      <c r="A11" s="312" t="s">
        <v>124</v>
      </c>
      <c r="B11" s="313" t="s">
        <v>291</v>
      </c>
      <c r="C11" s="163" t="s">
        <v>67</v>
      </c>
      <c r="D11" s="164" t="s">
        <v>67</v>
      </c>
      <c r="E11" s="165" t="s">
        <v>67</v>
      </c>
      <c r="F11" s="166">
        <v>328</v>
      </c>
      <c r="G11" s="167">
        <v>314</v>
      </c>
      <c r="H11" s="168">
        <v>642</v>
      </c>
      <c r="I11" s="167">
        <v>43</v>
      </c>
      <c r="J11" s="164">
        <v>32</v>
      </c>
      <c r="K11" s="169">
        <v>75</v>
      </c>
      <c r="L11" s="170">
        <v>371</v>
      </c>
      <c r="M11" s="171">
        <v>346</v>
      </c>
      <c r="N11" s="165">
        <v>717</v>
      </c>
    </row>
    <row r="12" spans="1:14" x14ac:dyDescent="0.2">
      <c r="A12" s="312" t="s">
        <v>125</v>
      </c>
      <c r="B12" s="313" t="s">
        <v>292</v>
      </c>
      <c r="C12" s="163" t="s">
        <v>67</v>
      </c>
      <c r="D12" s="164" t="s">
        <v>67</v>
      </c>
      <c r="E12" s="165" t="s">
        <v>67</v>
      </c>
      <c r="F12" s="166">
        <v>164</v>
      </c>
      <c r="G12" s="167">
        <v>166</v>
      </c>
      <c r="H12" s="168">
        <v>330</v>
      </c>
      <c r="I12" s="167">
        <v>34</v>
      </c>
      <c r="J12" s="164">
        <v>27</v>
      </c>
      <c r="K12" s="169">
        <v>61</v>
      </c>
      <c r="L12" s="170">
        <v>198</v>
      </c>
      <c r="M12" s="171">
        <v>193</v>
      </c>
      <c r="N12" s="165">
        <v>391</v>
      </c>
    </row>
    <row r="13" spans="1:14" ht="18" x14ac:dyDescent="0.2">
      <c r="A13" s="312" t="s">
        <v>126</v>
      </c>
      <c r="B13" s="313" t="s">
        <v>293</v>
      </c>
      <c r="C13" s="163">
        <v>19</v>
      </c>
      <c r="D13" s="164">
        <v>10</v>
      </c>
      <c r="E13" s="165">
        <v>29</v>
      </c>
      <c r="F13" s="166">
        <v>94</v>
      </c>
      <c r="G13" s="167">
        <v>85</v>
      </c>
      <c r="H13" s="168">
        <v>179</v>
      </c>
      <c r="I13" s="167">
        <v>4</v>
      </c>
      <c r="J13" s="164">
        <v>6</v>
      </c>
      <c r="K13" s="169">
        <v>10</v>
      </c>
      <c r="L13" s="170">
        <v>117</v>
      </c>
      <c r="M13" s="171">
        <v>101</v>
      </c>
      <c r="N13" s="165">
        <v>218</v>
      </c>
    </row>
    <row r="14" spans="1:14" x14ac:dyDescent="0.2">
      <c r="A14" s="312" t="s">
        <v>127</v>
      </c>
      <c r="B14" s="313" t="s">
        <v>294</v>
      </c>
      <c r="C14" s="163" t="s">
        <v>67</v>
      </c>
      <c r="D14" s="164" t="s">
        <v>67</v>
      </c>
      <c r="E14" s="165" t="s">
        <v>67</v>
      </c>
      <c r="F14" s="166">
        <v>380</v>
      </c>
      <c r="G14" s="167">
        <v>383</v>
      </c>
      <c r="H14" s="168">
        <v>763</v>
      </c>
      <c r="I14" s="167">
        <v>32</v>
      </c>
      <c r="J14" s="164">
        <v>25</v>
      </c>
      <c r="K14" s="169">
        <v>57</v>
      </c>
      <c r="L14" s="170">
        <v>412</v>
      </c>
      <c r="M14" s="171">
        <v>408</v>
      </c>
      <c r="N14" s="165">
        <v>820</v>
      </c>
    </row>
    <row r="15" spans="1:14" x14ac:dyDescent="0.2">
      <c r="A15" s="312" t="s">
        <v>128</v>
      </c>
      <c r="B15" s="313" t="s">
        <v>295</v>
      </c>
      <c r="C15" s="163" t="s">
        <v>67</v>
      </c>
      <c r="D15" s="164" t="s">
        <v>67</v>
      </c>
      <c r="E15" s="165" t="s">
        <v>67</v>
      </c>
      <c r="F15" s="166">
        <v>43</v>
      </c>
      <c r="G15" s="167">
        <v>38</v>
      </c>
      <c r="H15" s="168">
        <v>81</v>
      </c>
      <c r="I15" s="167">
        <v>4</v>
      </c>
      <c r="J15" s="164">
        <v>5</v>
      </c>
      <c r="K15" s="169">
        <v>9</v>
      </c>
      <c r="L15" s="170">
        <v>47</v>
      </c>
      <c r="M15" s="171">
        <v>43</v>
      </c>
      <c r="N15" s="165">
        <v>90</v>
      </c>
    </row>
    <row r="16" spans="1:14" ht="12.75" customHeight="1" x14ac:dyDescent="0.2">
      <c r="A16" s="312" t="s">
        <v>129</v>
      </c>
      <c r="B16" s="313" t="s">
        <v>215</v>
      </c>
      <c r="C16" s="163" t="s">
        <v>67</v>
      </c>
      <c r="D16" s="164" t="s">
        <v>67</v>
      </c>
      <c r="E16" s="165" t="s">
        <v>67</v>
      </c>
      <c r="F16" s="166">
        <v>76</v>
      </c>
      <c r="G16" s="167">
        <v>78</v>
      </c>
      <c r="H16" s="168">
        <v>154</v>
      </c>
      <c r="I16" s="167">
        <v>16</v>
      </c>
      <c r="J16" s="164">
        <v>19</v>
      </c>
      <c r="K16" s="169">
        <v>35</v>
      </c>
      <c r="L16" s="170">
        <v>92</v>
      </c>
      <c r="M16" s="171">
        <v>97</v>
      </c>
      <c r="N16" s="165">
        <v>189</v>
      </c>
    </row>
    <row r="17" spans="1:14" x14ac:dyDescent="0.2">
      <c r="A17" s="312"/>
      <c r="B17" s="313" t="s">
        <v>296</v>
      </c>
      <c r="C17" s="163">
        <v>56</v>
      </c>
      <c r="D17" s="164">
        <v>48</v>
      </c>
      <c r="E17" s="165">
        <v>104</v>
      </c>
      <c r="F17" s="166">
        <v>49</v>
      </c>
      <c r="G17" s="167">
        <v>63</v>
      </c>
      <c r="H17" s="168">
        <v>112</v>
      </c>
      <c r="I17" s="167">
        <v>4</v>
      </c>
      <c r="J17" s="164">
        <v>9</v>
      </c>
      <c r="K17" s="169">
        <v>13</v>
      </c>
      <c r="L17" s="170">
        <v>109</v>
      </c>
      <c r="M17" s="171">
        <v>120</v>
      </c>
      <c r="N17" s="165">
        <v>229</v>
      </c>
    </row>
    <row r="18" spans="1:14" x14ac:dyDescent="0.2">
      <c r="A18" s="312" t="s">
        <v>130</v>
      </c>
      <c r="B18" s="313" t="s">
        <v>268</v>
      </c>
      <c r="C18" s="163" t="s">
        <v>67</v>
      </c>
      <c r="D18" s="164" t="s">
        <v>67</v>
      </c>
      <c r="E18" s="165" t="s">
        <v>67</v>
      </c>
      <c r="F18" s="166">
        <v>310</v>
      </c>
      <c r="G18" s="167">
        <v>264</v>
      </c>
      <c r="H18" s="168">
        <v>574</v>
      </c>
      <c r="I18" s="167">
        <v>28</v>
      </c>
      <c r="J18" s="164">
        <v>27</v>
      </c>
      <c r="K18" s="169">
        <v>55</v>
      </c>
      <c r="L18" s="170">
        <v>338</v>
      </c>
      <c r="M18" s="171">
        <v>291</v>
      </c>
      <c r="N18" s="165">
        <v>629</v>
      </c>
    </row>
    <row r="19" spans="1:14" x14ac:dyDescent="0.2">
      <c r="A19" s="312" t="s">
        <v>131</v>
      </c>
      <c r="B19" s="313" t="s">
        <v>297</v>
      </c>
      <c r="C19" s="163" t="s">
        <v>67</v>
      </c>
      <c r="D19" s="164" t="s">
        <v>67</v>
      </c>
      <c r="E19" s="165" t="s">
        <v>67</v>
      </c>
      <c r="F19" s="166">
        <v>341</v>
      </c>
      <c r="G19" s="167">
        <v>318</v>
      </c>
      <c r="H19" s="168">
        <v>659</v>
      </c>
      <c r="I19" s="167">
        <v>33</v>
      </c>
      <c r="J19" s="164">
        <v>27</v>
      </c>
      <c r="K19" s="169">
        <v>60</v>
      </c>
      <c r="L19" s="170">
        <v>374</v>
      </c>
      <c r="M19" s="171">
        <v>345</v>
      </c>
      <c r="N19" s="165">
        <v>719</v>
      </c>
    </row>
    <row r="20" spans="1:14" x14ac:dyDescent="0.2">
      <c r="A20" s="312"/>
      <c r="B20" s="313" t="s">
        <v>22</v>
      </c>
      <c r="C20" s="163">
        <v>138</v>
      </c>
      <c r="D20" s="164">
        <v>160</v>
      </c>
      <c r="E20" s="165">
        <v>298</v>
      </c>
      <c r="F20" s="166">
        <v>358</v>
      </c>
      <c r="G20" s="167">
        <v>427</v>
      </c>
      <c r="H20" s="168">
        <v>785</v>
      </c>
      <c r="I20" s="167">
        <v>33</v>
      </c>
      <c r="J20" s="164">
        <v>90</v>
      </c>
      <c r="K20" s="169">
        <v>123</v>
      </c>
      <c r="L20" s="170">
        <v>529</v>
      </c>
      <c r="M20" s="171">
        <v>677</v>
      </c>
      <c r="N20" s="165">
        <v>1206</v>
      </c>
    </row>
    <row r="21" spans="1:14" ht="18" x14ac:dyDescent="0.2">
      <c r="A21" s="312" t="s">
        <v>132</v>
      </c>
      <c r="B21" s="313" t="s">
        <v>298</v>
      </c>
      <c r="C21" s="163" t="s">
        <v>67</v>
      </c>
      <c r="D21" s="164" t="s">
        <v>67</v>
      </c>
      <c r="E21" s="165" t="s">
        <v>67</v>
      </c>
      <c r="F21" s="166">
        <v>177</v>
      </c>
      <c r="G21" s="167">
        <v>201</v>
      </c>
      <c r="H21" s="168">
        <v>378</v>
      </c>
      <c r="I21" s="167">
        <v>2</v>
      </c>
      <c r="J21" s="164">
        <v>4</v>
      </c>
      <c r="K21" s="169">
        <v>6</v>
      </c>
      <c r="L21" s="170">
        <v>179</v>
      </c>
      <c r="M21" s="171">
        <v>205</v>
      </c>
      <c r="N21" s="165">
        <v>384</v>
      </c>
    </row>
    <row r="22" spans="1:14" x14ac:dyDescent="0.2">
      <c r="A22" s="312" t="s">
        <v>133</v>
      </c>
      <c r="B22" s="313" t="s">
        <v>299</v>
      </c>
      <c r="C22" s="163" t="s">
        <v>67</v>
      </c>
      <c r="D22" s="164" t="s">
        <v>67</v>
      </c>
      <c r="E22" s="165" t="s">
        <v>67</v>
      </c>
      <c r="F22" s="166">
        <v>252</v>
      </c>
      <c r="G22" s="167">
        <v>287</v>
      </c>
      <c r="H22" s="168">
        <v>539</v>
      </c>
      <c r="I22" s="167">
        <v>13</v>
      </c>
      <c r="J22" s="164">
        <v>12</v>
      </c>
      <c r="K22" s="169">
        <v>25</v>
      </c>
      <c r="L22" s="170">
        <v>265</v>
      </c>
      <c r="M22" s="171">
        <v>299</v>
      </c>
      <c r="N22" s="165">
        <v>564</v>
      </c>
    </row>
    <row r="23" spans="1:14" ht="12.75" customHeight="1" x14ac:dyDescent="0.2">
      <c r="A23" s="312" t="s">
        <v>134</v>
      </c>
      <c r="B23" s="313" t="s">
        <v>300</v>
      </c>
      <c r="C23" s="163" t="s">
        <v>67</v>
      </c>
      <c r="D23" s="164" t="s">
        <v>67</v>
      </c>
      <c r="E23" s="165" t="s">
        <v>67</v>
      </c>
      <c r="F23" s="166">
        <v>116</v>
      </c>
      <c r="G23" s="167">
        <v>101</v>
      </c>
      <c r="H23" s="168">
        <v>217</v>
      </c>
      <c r="I23" s="167">
        <v>174</v>
      </c>
      <c r="J23" s="164">
        <v>166</v>
      </c>
      <c r="K23" s="169">
        <v>340</v>
      </c>
      <c r="L23" s="170">
        <v>290</v>
      </c>
      <c r="M23" s="171">
        <v>267</v>
      </c>
      <c r="N23" s="165">
        <v>557</v>
      </c>
    </row>
    <row r="24" spans="1:14" x14ac:dyDescent="0.2">
      <c r="A24" s="312"/>
      <c r="B24" s="313" t="s">
        <v>254</v>
      </c>
      <c r="C24" s="163" t="s">
        <v>67</v>
      </c>
      <c r="D24" s="164" t="s">
        <v>67</v>
      </c>
      <c r="E24" s="165" t="s">
        <v>67</v>
      </c>
      <c r="F24" s="166">
        <v>186</v>
      </c>
      <c r="G24" s="167">
        <v>203</v>
      </c>
      <c r="H24" s="168">
        <v>389</v>
      </c>
      <c r="I24" s="167">
        <v>42</v>
      </c>
      <c r="J24" s="164">
        <v>43</v>
      </c>
      <c r="K24" s="169">
        <v>85</v>
      </c>
      <c r="L24" s="170">
        <v>228</v>
      </c>
      <c r="M24" s="171">
        <v>246</v>
      </c>
      <c r="N24" s="165">
        <v>474</v>
      </c>
    </row>
    <row r="25" spans="1:14" x14ac:dyDescent="0.2">
      <c r="A25" s="312"/>
      <c r="B25" s="313" t="s">
        <v>301</v>
      </c>
      <c r="C25" s="163" t="s">
        <v>67</v>
      </c>
      <c r="D25" s="164" t="s">
        <v>67</v>
      </c>
      <c r="E25" s="165" t="s">
        <v>67</v>
      </c>
      <c r="F25" s="166">
        <v>114</v>
      </c>
      <c r="G25" s="167">
        <v>133</v>
      </c>
      <c r="H25" s="168">
        <v>247</v>
      </c>
      <c r="I25" s="167">
        <v>66</v>
      </c>
      <c r="J25" s="164">
        <v>60</v>
      </c>
      <c r="K25" s="169">
        <v>126</v>
      </c>
      <c r="L25" s="170">
        <v>180</v>
      </c>
      <c r="M25" s="171">
        <v>193</v>
      </c>
      <c r="N25" s="165">
        <v>373</v>
      </c>
    </row>
    <row r="26" spans="1:14" x14ac:dyDescent="0.2">
      <c r="A26" s="312"/>
      <c r="B26" s="313" t="s">
        <v>302</v>
      </c>
      <c r="C26" s="163" t="s">
        <v>67</v>
      </c>
      <c r="D26" s="164" t="s">
        <v>67</v>
      </c>
      <c r="E26" s="165" t="s">
        <v>67</v>
      </c>
      <c r="F26" s="166">
        <v>198</v>
      </c>
      <c r="G26" s="167">
        <v>138</v>
      </c>
      <c r="H26" s="168">
        <v>336</v>
      </c>
      <c r="I26" s="167">
        <v>74</v>
      </c>
      <c r="J26" s="164">
        <v>63</v>
      </c>
      <c r="K26" s="169">
        <v>137</v>
      </c>
      <c r="L26" s="170">
        <v>272</v>
      </c>
      <c r="M26" s="171">
        <v>201</v>
      </c>
      <c r="N26" s="165">
        <v>473</v>
      </c>
    </row>
    <row r="27" spans="1:14" x14ac:dyDescent="0.2">
      <c r="A27" s="312"/>
      <c r="B27" s="313" t="s">
        <v>303</v>
      </c>
      <c r="C27" s="163" t="s">
        <v>67</v>
      </c>
      <c r="D27" s="164" t="s">
        <v>67</v>
      </c>
      <c r="E27" s="165" t="s">
        <v>67</v>
      </c>
      <c r="F27" s="166">
        <v>260</v>
      </c>
      <c r="G27" s="167">
        <v>286</v>
      </c>
      <c r="H27" s="168">
        <v>546</v>
      </c>
      <c r="I27" s="167">
        <v>90</v>
      </c>
      <c r="J27" s="164">
        <v>77</v>
      </c>
      <c r="K27" s="169">
        <v>167</v>
      </c>
      <c r="L27" s="170">
        <v>350</v>
      </c>
      <c r="M27" s="171">
        <v>363</v>
      </c>
      <c r="N27" s="165">
        <v>713</v>
      </c>
    </row>
    <row r="28" spans="1:14" x14ac:dyDescent="0.2">
      <c r="A28" s="312"/>
      <c r="B28" s="313" t="s">
        <v>304</v>
      </c>
      <c r="C28" s="163" t="s">
        <v>67</v>
      </c>
      <c r="D28" s="164" t="s">
        <v>67</v>
      </c>
      <c r="E28" s="165" t="s">
        <v>67</v>
      </c>
      <c r="F28" s="166">
        <v>90</v>
      </c>
      <c r="G28" s="167">
        <v>79</v>
      </c>
      <c r="H28" s="168">
        <v>169</v>
      </c>
      <c r="I28" s="167">
        <v>123</v>
      </c>
      <c r="J28" s="164">
        <v>134</v>
      </c>
      <c r="K28" s="169">
        <v>257</v>
      </c>
      <c r="L28" s="170">
        <v>213</v>
      </c>
      <c r="M28" s="171">
        <v>213</v>
      </c>
      <c r="N28" s="165">
        <v>426</v>
      </c>
    </row>
    <row r="29" spans="1:14" x14ac:dyDescent="0.2">
      <c r="A29" s="312"/>
      <c r="B29" s="313" t="s">
        <v>443</v>
      </c>
      <c r="C29" s="163" t="s">
        <v>67</v>
      </c>
      <c r="D29" s="164" t="s">
        <v>67</v>
      </c>
      <c r="E29" s="165" t="s">
        <v>67</v>
      </c>
      <c r="F29" s="166">
        <v>160</v>
      </c>
      <c r="G29" s="167">
        <v>154</v>
      </c>
      <c r="H29" s="168">
        <v>314</v>
      </c>
      <c r="I29" s="167">
        <v>78</v>
      </c>
      <c r="J29" s="164">
        <v>72</v>
      </c>
      <c r="K29" s="169">
        <v>150</v>
      </c>
      <c r="L29" s="170">
        <v>238</v>
      </c>
      <c r="M29" s="171">
        <v>226</v>
      </c>
      <c r="N29" s="165">
        <v>464</v>
      </c>
    </row>
    <row r="30" spans="1:14" x14ac:dyDescent="0.2">
      <c r="A30" s="312"/>
      <c r="B30" s="313" t="s">
        <v>305</v>
      </c>
      <c r="C30" s="163" t="s">
        <v>67</v>
      </c>
      <c r="D30" s="164" t="s">
        <v>67</v>
      </c>
      <c r="E30" s="165" t="s">
        <v>67</v>
      </c>
      <c r="F30" s="166">
        <v>208</v>
      </c>
      <c r="G30" s="167">
        <v>246</v>
      </c>
      <c r="H30" s="168">
        <v>454</v>
      </c>
      <c r="I30" s="167">
        <v>32</v>
      </c>
      <c r="J30" s="164">
        <v>27</v>
      </c>
      <c r="K30" s="169">
        <v>59</v>
      </c>
      <c r="L30" s="170">
        <v>240</v>
      </c>
      <c r="M30" s="171">
        <v>273</v>
      </c>
      <c r="N30" s="165">
        <v>513</v>
      </c>
    </row>
    <row r="31" spans="1:14" x14ac:dyDescent="0.2">
      <c r="A31" s="312"/>
      <c r="B31" s="313" t="s">
        <v>306</v>
      </c>
      <c r="C31" s="163">
        <v>14</v>
      </c>
      <c r="D31" s="164">
        <v>16</v>
      </c>
      <c r="E31" s="165">
        <v>30</v>
      </c>
      <c r="F31" s="166">
        <v>138</v>
      </c>
      <c r="G31" s="167">
        <v>197</v>
      </c>
      <c r="H31" s="168">
        <v>335</v>
      </c>
      <c r="I31" s="167">
        <v>75</v>
      </c>
      <c r="J31" s="164">
        <v>121</v>
      </c>
      <c r="K31" s="169">
        <v>196</v>
      </c>
      <c r="L31" s="170">
        <v>227</v>
      </c>
      <c r="M31" s="171">
        <v>334</v>
      </c>
      <c r="N31" s="165">
        <v>561</v>
      </c>
    </row>
    <row r="32" spans="1:14" x14ac:dyDescent="0.2">
      <c r="A32" s="312"/>
      <c r="B32" s="313" t="s">
        <v>307</v>
      </c>
      <c r="C32" s="163">
        <v>71</v>
      </c>
      <c r="D32" s="164">
        <v>25</v>
      </c>
      <c r="E32" s="165">
        <v>96</v>
      </c>
      <c r="F32" s="166">
        <v>192</v>
      </c>
      <c r="G32" s="167">
        <v>64</v>
      </c>
      <c r="H32" s="168">
        <v>256</v>
      </c>
      <c r="I32" s="167">
        <v>46</v>
      </c>
      <c r="J32" s="164">
        <v>14</v>
      </c>
      <c r="K32" s="169">
        <v>60</v>
      </c>
      <c r="L32" s="170">
        <v>309</v>
      </c>
      <c r="M32" s="171">
        <v>103</v>
      </c>
      <c r="N32" s="165">
        <v>412</v>
      </c>
    </row>
    <row r="33" spans="1:14" x14ac:dyDescent="0.2">
      <c r="A33" s="312"/>
      <c r="B33" s="313" t="s">
        <v>308</v>
      </c>
      <c r="C33" s="163">
        <v>6</v>
      </c>
      <c r="D33" s="164">
        <v>116</v>
      </c>
      <c r="E33" s="165">
        <v>122</v>
      </c>
      <c r="F33" s="166">
        <v>24</v>
      </c>
      <c r="G33" s="167">
        <v>303</v>
      </c>
      <c r="H33" s="168">
        <v>327</v>
      </c>
      <c r="I33" s="167">
        <v>9</v>
      </c>
      <c r="J33" s="164">
        <v>103</v>
      </c>
      <c r="K33" s="169">
        <v>112</v>
      </c>
      <c r="L33" s="170">
        <v>39</v>
      </c>
      <c r="M33" s="171">
        <v>522</v>
      </c>
      <c r="N33" s="165">
        <v>561</v>
      </c>
    </row>
    <row r="34" spans="1:14" x14ac:dyDescent="0.2">
      <c r="A34" s="312"/>
      <c r="B34" s="313" t="s">
        <v>309</v>
      </c>
      <c r="C34" s="163">
        <v>165</v>
      </c>
      <c r="D34" s="164">
        <v>21</v>
      </c>
      <c r="E34" s="165">
        <v>186</v>
      </c>
      <c r="F34" s="166">
        <v>338</v>
      </c>
      <c r="G34" s="167">
        <v>34</v>
      </c>
      <c r="H34" s="168">
        <v>372</v>
      </c>
      <c r="I34" s="167">
        <v>118</v>
      </c>
      <c r="J34" s="164">
        <v>14</v>
      </c>
      <c r="K34" s="169">
        <v>132</v>
      </c>
      <c r="L34" s="170">
        <v>621</v>
      </c>
      <c r="M34" s="171">
        <v>69</v>
      </c>
      <c r="N34" s="165">
        <v>690</v>
      </c>
    </row>
    <row r="35" spans="1:14" x14ac:dyDescent="0.2">
      <c r="A35" s="312"/>
      <c r="B35" s="313" t="s">
        <v>310</v>
      </c>
      <c r="C35" s="163">
        <v>9</v>
      </c>
      <c r="D35" s="164">
        <v>41</v>
      </c>
      <c r="E35" s="165">
        <v>50</v>
      </c>
      <c r="F35" s="166">
        <v>211</v>
      </c>
      <c r="G35" s="167">
        <v>252</v>
      </c>
      <c r="H35" s="168">
        <v>463</v>
      </c>
      <c r="I35" s="167">
        <v>278</v>
      </c>
      <c r="J35" s="164">
        <v>356</v>
      </c>
      <c r="K35" s="169">
        <v>634</v>
      </c>
      <c r="L35" s="170">
        <v>498</v>
      </c>
      <c r="M35" s="171">
        <v>649</v>
      </c>
      <c r="N35" s="165">
        <v>1147</v>
      </c>
    </row>
    <row r="36" spans="1:14" x14ac:dyDescent="0.2">
      <c r="A36" s="312"/>
      <c r="B36" s="313" t="s">
        <v>289</v>
      </c>
      <c r="C36" s="163">
        <v>84</v>
      </c>
      <c r="D36" s="164">
        <v>27</v>
      </c>
      <c r="E36" s="165">
        <v>111</v>
      </c>
      <c r="F36" s="166">
        <v>621</v>
      </c>
      <c r="G36" s="167">
        <v>660</v>
      </c>
      <c r="H36" s="168">
        <v>1281</v>
      </c>
      <c r="I36" s="167">
        <v>163</v>
      </c>
      <c r="J36" s="164">
        <v>183</v>
      </c>
      <c r="K36" s="169">
        <v>346</v>
      </c>
      <c r="L36" s="170">
        <v>868</v>
      </c>
      <c r="M36" s="171">
        <v>870</v>
      </c>
      <c r="N36" s="165">
        <v>1738</v>
      </c>
    </row>
    <row r="37" spans="1:14" x14ac:dyDescent="0.2">
      <c r="A37" s="312"/>
      <c r="B37" s="313" t="s">
        <v>311</v>
      </c>
      <c r="C37" s="163">
        <v>9</v>
      </c>
      <c r="D37" s="164">
        <v>65</v>
      </c>
      <c r="E37" s="165">
        <v>74</v>
      </c>
      <c r="F37" s="166">
        <v>447</v>
      </c>
      <c r="G37" s="167">
        <v>723</v>
      </c>
      <c r="H37" s="168">
        <v>1170</v>
      </c>
      <c r="I37" s="167">
        <v>81</v>
      </c>
      <c r="J37" s="164">
        <v>98</v>
      </c>
      <c r="K37" s="169">
        <v>179</v>
      </c>
      <c r="L37" s="170">
        <v>537</v>
      </c>
      <c r="M37" s="171">
        <v>886</v>
      </c>
      <c r="N37" s="165">
        <v>1423</v>
      </c>
    </row>
    <row r="38" spans="1:14" x14ac:dyDescent="0.2">
      <c r="A38" s="312"/>
      <c r="B38" s="313" t="s">
        <v>264</v>
      </c>
      <c r="C38" s="163">
        <v>205</v>
      </c>
      <c r="D38" s="164">
        <v>84</v>
      </c>
      <c r="E38" s="165">
        <v>289</v>
      </c>
      <c r="F38" s="166">
        <v>841</v>
      </c>
      <c r="G38" s="167">
        <v>134</v>
      </c>
      <c r="H38" s="168">
        <v>975</v>
      </c>
      <c r="I38" s="167">
        <v>189</v>
      </c>
      <c r="J38" s="164">
        <v>36</v>
      </c>
      <c r="K38" s="169">
        <v>225</v>
      </c>
      <c r="L38" s="170">
        <v>1235</v>
      </c>
      <c r="M38" s="171">
        <v>254</v>
      </c>
      <c r="N38" s="165">
        <v>1489</v>
      </c>
    </row>
    <row r="39" spans="1:14" x14ac:dyDescent="0.2">
      <c r="A39" s="312"/>
      <c r="B39" s="313" t="s">
        <v>312</v>
      </c>
      <c r="C39" s="163">
        <v>28</v>
      </c>
      <c r="D39" s="164">
        <v>123</v>
      </c>
      <c r="E39" s="165">
        <v>151</v>
      </c>
      <c r="F39" s="166">
        <v>298</v>
      </c>
      <c r="G39" s="167">
        <v>546</v>
      </c>
      <c r="H39" s="168">
        <v>844</v>
      </c>
      <c r="I39" s="167">
        <v>191</v>
      </c>
      <c r="J39" s="164">
        <v>369</v>
      </c>
      <c r="K39" s="169">
        <v>560</v>
      </c>
      <c r="L39" s="170">
        <v>517</v>
      </c>
      <c r="M39" s="171">
        <v>1038</v>
      </c>
      <c r="N39" s="165">
        <v>1555</v>
      </c>
    </row>
    <row r="40" spans="1:14" ht="12.75" customHeight="1" x14ac:dyDescent="0.2">
      <c r="A40" s="312" t="s">
        <v>135</v>
      </c>
      <c r="B40" s="313" t="s">
        <v>313</v>
      </c>
      <c r="C40" s="163" t="s">
        <v>67</v>
      </c>
      <c r="D40" s="164" t="s">
        <v>67</v>
      </c>
      <c r="E40" s="165" t="s">
        <v>67</v>
      </c>
      <c r="F40" s="166">
        <v>299</v>
      </c>
      <c r="G40" s="167">
        <v>298</v>
      </c>
      <c r="H40" s="168">
        <v>597</v>
      </c>
      <c r="I40" s="167">
        <v>62</v>
      </c>
      <c r="J40" s="164">
        <v>71</v>
      </c>
      <c r="K40" s="169">
        <v>133</v>
      </c>
      <c r="L40" s="170">
        <v>361</v>
      </c>
      <c r="M40" s="171">
        <v>369</v>
      </c>
      <c r="N40" s="165">
        <v>730</v>
      </c>
    </row>
    <row r="41" spans="1:14" x14ac:dyDescent="0.2">
      <c r="A41" s="312"/>
      <c r="B41" s="313" t="s">
        <v>314</v>
      </c>
      <c r="C41" s="163" t="s">
        <v>67</v>
      </c>
      <c r="D41" s="164" t="s">
        <v>67</v>
      </c>
      <c r="E41" s="165" t="s">
        <v>67</v>
      </c>
      <c r="F41" s="166">
        <v>282</v>
      </c>
      <c r="G41" s="167">
        <v>309</v>
      </c>
      <c r="H41" s="168">
        <v>591</v>
      </c>
      <c r="I41" s="167">
        <v>90</v>
      </c>
      <c r="J41" s="164">
        <v>74</v>
      </c>
      <c r="K41" s="169">
        <v>164</v>
      </c>
      <c r="L41" s="170">
        <v>372</v>
      </c>
      <c r="M41" s="171">
        <v>383</v>
      </c>
      <c r="N41" s="165">
        <v>755</v>
      </c>
    </row>
    <row r="42" spans="1:14" x14ac:dyDescent="0.2">
      <c r="A42" s="312"/>
      <c r="B42" s="313" t="s">
        <v>315</v>
      </c>
      <c r="C42" s="163">
        <v>42</v>
      </c>
      <c r="D42" s="164">
        <v>54</v>
      </c>
      <c r="E42" s="165">
        <v>96</v>
      </c>
      <c r="F42" s="166">
        <v>561</v>
      </c>
      <c r="G42" s="167">
        <v>673</v>
      </c>
      <c r="H42" s="168">
        <v>1234</v>
      </c>
      <c r="I42" s="167">
        <v>53</v>
      </c>
      <c r="J42" s="164">
        <v>71</v>
      </c>
      <c r="K42" s="169">
        <v>124</v>
      </c>
      <c r="L42" s="170">
        <v>656</v>
      </c>
      <c r="M42" s="171">
        <v>798</v>
      </c>
      <c r="N42" s="165">
        <v>1454</v>
      </c>
    </row>
    <row r="43" spans="1:14" x14ac:dyDescent="0.2">
      <c r="A43" s="312" t="s">
        <v>136</v>
      </c>
      <c r="B43" s="313" t="s">
        <v>316</v>
      </c>
      <c r="C43" s="163">
        <v>8</v>
      </c>
      <c r="D43" s="164">
        <v>7</v>
      </c>
      <c r="E43" s="165">
        <v>15</v>
      </c>
      <c r="F43" s="166">
        <v>106</v>
      </c>
      <c r="G43" s="167">
        <v>124</v>
      </c>
      <c r="H43" s="168">
        <v>230</v>
      </c>
      <c r="I43" s="167">
        <v>12</v>
      </c>
      <c r="J43" s="164">
        <v>8</v>
      </c>
      <c r="K43" s="169">
        <v>20</v>
      </c>
      <c r="L43" s="170">
        <v>126</v>
      </c>
      <c r="M43" s="171">
        <v>139</v>
      </c>
      <c r="N43" s="165">
        <v>265</v>
      </c>
    </row>
    <row r="44" spans="1:14" x14ac:dyDescent="0.2">
      <c r="A44" s="312" t="s">
        <v>137</v>
      </c>
      <c r="B44" s="313" t="s">
        <v>317</v>
      </c>
      <c r="C44" s="163" t="s">
        <v>67</v>
      </c>
      <c r="D44" s="164" t="s">
        <v>67</v>
      </c>
      <c r="E44" s="165" t="s">
        <v>67</v>
      </c>
      <c r="F44" s="166">
        <v>31</v>
      </c>
      <c r="G44" s="167">
        <v>40</v>
      </c>
      <c r="H44" s="168">
        <v>71</v>
      </c>
      <c r="I44" s="167">
        <v>7</v>
      </c>
      <c r="J44" s="164">
        <v>7</v>
      </c>
      <c r="K44" s="169">
        <v>14</v>
      </c>
      <c r="L44" s="170">
        <v>38</v>
      </c>
      <c r="M44" s="171">
        <v>47</v>
      </c>
      <c r="N44" s="165">
        <v>85</v>
      </c>
    </row>
    <row r="45" spans="1:14" x14ac:dyDescent="0.2">
      <c r="A45" s="312" t="s">
        <v>138</v>
      </c>
      <c r="B45" s="313" t="s">
        <v>318</v>
      </c>
      <c r="C45" s="163" t="s">
        <v>67</v>
      </c>
      <c r="D45" s="164" t="s">
        <v>67</v>
      </c>
      <c r="E45" s="165" t="s">
        <v>67</v>
      </c>
      <c r="F45" s="166">
        <v>231</v>
      </c>
      <c r="G45" s="167">
        <v>224</v>
      </c>
      <c r="H45" s="168">
        <v>455</v>
      </c>
      <c r="I45" s="167">
        <v>128</v>
      </c>
      <c r="J45" s="164">
        <v>112</v>
      </c>
      <c r="K45" s="169">
        <v>240</v>
      </c>
      <c r="L45" s="170">
        <v>359</v>
      </c>
      <c r="M45" s="171">
        <v>336</v>
      </c>
      <c r="N45" s="165">
        <v>695</v>
      </c>
    </row>
    <row r="46" spans="1:14" x14ac:dyDescent="0.2">
      <c r="A46" s="312" t="s">
        <v>139</v>
      </c>
      <c r="B46" s="313" t="s">
        <v>319</v>
      </c>
      <c r="C46" s="163" t="s">
        <v>67</v>
      </c>
      <c r="D46" s="164" t="s">
        <v>67</v>
      </c>
      <c r="E46" s="165" t="s">
        <v>67</v>
      </c>
      <c r="F46" s="166">
        <v>16</v>
      </c>
      <c r="G46" s="167">
        <v>11</v>
      </c>
      <c r="H46" s="168">
        <v>27</v>
      </c>
      <c r="I46" s="167">
        <v>3</v>
      </c>
      <c r="J46" s="164">
        <v>3</v>
      </c>
      <c r="K46" s="169">
        <v>6</v>
      </c>
      <c r="L46" s="170">
        <v>19</v>
      </c>
      <c r="M46" s="171">
        <v>14</v>
      </c>
      <c r="N46" s="165">
        <v>33</v>
      </c>
    </row>
    <row r="47" spans="1:14" x14ac:dyDescent="0.2">
      <c r="A47" s="312" t="s">
        <v>140</v>
      </c>
      <c r="B47" s="313" t="s">
        <v>320</v>
      </c>
      <c r="C47" s="163" t="s">
        <v>67</v>
      </c>
      <c r="D47" s="164" t="s">
        <v>67</v>
      </c>
      <c r="E47" s="165" t="s">
        <v>67</v>
      </c>
      <c r="F47" s="166">
        <v>193</v>
      </c>
      <c r="G47" s="167">
        <v>171</v>
      </c>
      <c r="H47" s="168">
        <v>364</v>
      </c>
      <c r="I47" s="167">
        <v>52</v>
      </c>
      <c r="J47" s="164">
        <v>48</v>
      </c>
      <c r="K47" s="169">
        <v>100</v>
      </c>
      <c r="L47" s="170">
        <v>245</v>
      </c>
      <c r="M47" s="171">
        <v>219</v>
      </c>
      <c r="N47" s="165">
        <v>464</v>
      </c>
    </row>
    <row r="48" spans="1:14" x14ac:dyDescent="0.2">
      <c r="A48" s="312"/>
      <c r="B48" s="313" t="s">
        <v>321</v>
      </c>
      <c r="C48" s="163" t="s">
        <v>67</v>
      </c>
      <c r="D48" s="164" t="s">
        <v>67</v>
      </c>
      <c r="E48" s="165" t="s">
        <v>67</v>
      </c>
      <c r="F48" s="166">
        <v>338</v>
      </c>
      <c r="G48" s="167">
        <v>339</v>
      </c>
      <c r="H48" s="168">
        <v>677</v>
      </c>
      <c r="I48" s="167">
        <v>26</v>
      </c>
      <c r="J48" s="164">
        <v>27</v>
      </c>
      <c r="K48" s="169">
        <v>53</v>
      </c>
      <c r="L48" s="170">
        <v>364</v>
      </c>
      <c r="M48" s="171">
        <v>366</v>
      </c>
      <c r="N48" s="165">
        <v>730</v>
      </c>
    </row>
    <row r="49" spans="1:14" ht="18" x14ac:dyDescent="0.2">
      <c r="A49" s="312"/>
      <c r="B49" s="313" t="s">
        <v>322</v>
      </c>
      <c r="C49" s="163">
        <v>50</v>
      </c>
      <c r="D49" s="164">
        <v>15</v>
      </c>
      <c r="E49" s="165">
        <v>65</v>
      </c>
      <c r="F49" s="166">
        <v>180</v>
      </c>
      <c r="G49" s="167">
        <v>54</v>
      </c>
      <c r="H49" s="168">
        <v>234</v>
      </c>
      <c r="I49" s="167">
        <v>27</v>
      </c>
      <c r="J49" s="164">
        <v>7</v>
      </c>
      <c r="K49" s="169">
        <v>34</v>
      </c>
      <c r="L49" s="170">
        <v>257</v>
      </c>
      <c r="M49" s="171">
        <v>76</v>
      </c>
      <c r="N49" s="165">
        <v>333</v>
      </c>
    </row>
    <row r="50" spans="1:14" x14ac:dyDescent="0.2">
      <c r="A50" s="312"/>
      <c r="B50" s="313" t="s">
        <v>323</v>
      </c>
      <c r="C50" s="163">
        <v>50</v>
      </c>
      <c r="D50" s="164">
        <v>47</v>
      </c>
      <c r="E50" s="165">
        <v>97</v>
      </c>
      <c r="F50" s="166">
        <v>392</v>
      </c>
      <c r="G50" s="167">
        <v>495</v>
      </c>
      <c r="H50" s="168">
        <v>887</v>
      </c>
      <c r="I50" s="167">
        <v>56</v>
      </c>
      <c r="J50" s="164">
        <v>59</v>
      </c>
      <c r="K50" s="169">
        <v>115</v>
      </c>
      <c r="L50" s="170">
        <v>498</v>
      </c>
      <c r="M50" s="171">
        <v>601</v>
      </c>
      <c r="N50" s="165">
        <v>1099</v>
      </c>
    </row>
    <row r="51" spans="1:14" ht="18" x14ac:dyDescent="0.2">
      <c r="A51" s="312" t="s">
        <v>141</v>
      </c>
      <c r="B51" s="313" t="s">
        <v>324</v>
      </c>
      <c r="C51" s="163" t="s">
        <v>67</v>
      </c>
      <c r="D51" s="164" t="s">
        <v>67</v>
      </c>
      <c r="E51" s="165" t="s">
        <v>67</v>
      </c>
      <c r="F51" s="166">
        <v>149</v>
      </c>
      <c r="G51" s="167">
        <v>164</v>
      </c>
      <c r="H51" s="168">
        <v>313</v>
      </c>
      <c r="I51" s="167">
        <v>13</v>
      </c>
      <c r="J51" s="164">
        <v>19</v>
      </c>
      <c r="K51" s="169">
        <v>32</v>
      </c>
      <c r="L51" s="170">
        <v>162</v>
      </c>
      <c r="M51" s="171">
        <v>183</v>
      </c>
      <c r="N51" s="165">
        <v>345</v>
      </c>
    </row>
    <row r="52" spans="1:14" ht="18" x14ac:dyDescent="0.2">
      <c r="A52" s="312" t="s">
        <v>142</v>
      </c>
      <c r="B52" s="313" t="s">
        <v>325</v>
      </c>
      <c r="C52" s="163">
        <v>9</v>
      </c>
      <c r="D52" s="164">
        <v>3</v>
      </c>
      <c r="E52" s="165">
        <v>12</v>
      </c>
      <c r="F52" s="166">
        <v>58</v>
      </c>
      <c r="G52" s="167">
        <v>52</v>
      </c>
      <c r="H52" s="168">
        <v>110</v>
      </c>
      <c r="I52" s="167">
        <v>2</v>
      </c>
      <c r="J52" s="164">
        <v>1</v>
      </c>
      <c r="K52" s="169">
        <v>3</v>
      </c>
      <c r="L52" s="170">
        <v>69</v>
      </c>
      <c r="M52" s="171">
        <v>56</v>
      </c>
      <c r="N52" s="165">
        <v>125</v>
      </c>
    </row>
    <row r="53" spans="1:14" ht="18" x14ac:dyDescent="0.2">
      <c r="A53" s="312" t="s">
        <v>143</v>
      </c>
      <c r="B53" s="313" t="s">
        <v>326</v>
      </c>
      <c r="C53" s="163" t="s">
        <v>67</v>
      </c>
      <c r="D53" s="164" t="s">
        <v>67</v>
      </c>
      <c r="E53" s="165" t="s">
        <v>67</v>
      </c>
      <c r="F53" s="166">
        <v>253</v>
      </c>
      <c r="G53" s="167">
        <v>263</v>
      </c>
      <c r="H53" s="168">
        <v>516</v>
      </c>
      <c r="I53" s="167">
        <v>77</v>
      </c>
      <c r="J53" s="164">
        <v>45</v>
      </c>
      <c r="K53" s="169">
        <v>122</v>
      </c>
      <c r="L53" s="170">
        <v>330</v>
      </c>
      <c r="M53" s="171">
        <v>308</v>
      </c>
      <c r="N53" s="165">
        <v>638</v>
      </c>
    </row>
    <row r="54" spans="1:14" ht="18" x14ac:dyDescent="0.2">
      <c r="A54" s="312" t="s">
        <v>144</v>
      </c>
      <c r="B54" s="313" t="s">
        <v>17</v>
      </c>
      <c r="C54" s="163" t="s">
        <v>67</v>
      </c>
      <c r="D54" s="164" t="s">
        <v>67</v>
      </c>
      <c r="E54" s="165" t="s">
        <v>67</v>
      </c>
      <c r="F54" s="166">
        <v>111</v>
      </c>
      <c r="G54" s="167">
        <v>99</v>
      </c>
      <c r="H54" s="168">
        <v>210</v>
      </c>
      <c r="I54" s="167">
        <v>5</v>
      </c>
      <c r="J54" s="164">
        <v>3</v>
      </c>
      <c r="K54" s="169">
        <v>8</v>
      </c>
      <c r="L54" s="170">
        <v>116</v>
      </c>
      <c r="M54" s="171">
        <v>102</v>
      </c>
      <c r="N54" s="165">
        <v>218</v>
      </c>
    </row>
    <row r="55" spans="1:14" ht="18" x14ac:dyDescent="0.2">
      <c r="A55" s="312" t="s">
        <v>145</v>
      </c>
      <c r="B55" s="313" t="s">
        <v>190</v>
      </c>
      <c r="C55" s="163" t="s">
        <v>67</v>
      </c>
      <c r="D55" s="164" t="s">
        <v>67</v>
      </c>
      <c r="E55" s="165" t="s">
        <v>67</v>
      </c>
      <c r="F55" s="166">
        <v>379</v>
      </c>
      <c r="G55" s="167">
        <v>402</v>
      </c>
      <c r="H55" s="168">
        <v>781</v>
      </c>
      <c r="I55" s="167">
        <v>15</v>
      </c>
      <c r="J55" s="164">
        <v>14</v>
      </c>
      <c r="K55" s="169">
        <v>29</v>
      </c>
      <c r="L55" s="170">
        <v>394</v>
      </c>
      <c r="M55" s="171">
        <v>416</v>
      </c>
      <c r="N55" s="165">
        <v>810</v>
      </c>
    </row>
    <row r="56" spans="1:14" x14ac:dyDescent="0.2">
      <c r="A56" s="312" t="s">
        <v>146</v>
      </c>
      <c r="B56" s="313" t="s">
        <v>327</v>
      </c>
      <c r="C56" s="163" t="s">
        <v>67</v>
      </c>
      <c r="D56" s="164" t="s">
        <v>67</v>
      </c>
      <c r="E56" s="165" t="s">
        <v>67</v>
      </c>
      <c r="F56" s="166">
        <v>265</v>
      </c>
      <c r="G56" s="167">
        <v>259</v>
      </c>
      <c r="H56" s="168">
        <v>524</v>
      </c>
      <c r="I56" s="167">
        <v>30</v>
      </c>
      <c r="J56" s="164">
        <v>39</v>
      </c>
      <c r="K56" s="169">
        <v>69</v>
      </c>
      <c r="L56" s="170">
        <v>295</v>
      </c>
      <c r="M56" s="171">
        <v>298</v>
      </c>
      <c r="N56" s="165">
        <v>593</v>
      </c>
    </row>
    <row r="57" spans="1:14" x14ac:dyDescent="0.2">
      <c r="A57" s="312" t="s">
        <v>147</v>
      </c>
      <c r="B57" s="313" t="s">
        <v>328</v>
      </c>
      <c r="C57" s="163" t="s">
        <v>67</v>
      </c>
      <c r="D57" s="164" t="s">
        <v>67</v>
      </c>
      <c r="E57" s="165" t="s">
        <v>67</v>
      </c>
      <c r="F57" s="166">
        <v>106</v>
      </c>
      <c r="G57" s="167">
        <v>106</v>
      </c>
      <c r="H57" s="168">
        <v>212</v>
      </c>
      <c r="I57" s="167">
        <v>6</v>
      </c>
      <c r="J57" s="164">
        <v>7</v>
      </c>
      <c r="K57" s="169">
        <v>13</v>
      </c>
      <c r="L57" s="170">
        <v>112</v>
      </c>
      <c r="M57" s="171">
        <v>113</v>
      </c>
      <c r="N57" s="165">
        <v>225</v>
      </c>
    </row>
    <row r="58" spans="1:14" x14ac:dyDescent="0.2">
      <c r="A58" s="312" t="s">
        <v>148</v>
      </c>
      <c r="B58" s="313" t="s">
        <v>329</v>
      </c>
      <c r="C58" s="163" t="s">
        <v>67</v>
      </c>
      <c r="D58" s="164" t="s">
        <v>67</v>
      </c>
      <c r="E58" s="165" t="s">
        <v>67</v>
      </c>
      <c r="F58" s="166">
        <v>220</v>
      </c>
      <c r="G58" s="167">
        <v>233</v>
      </c>
      <c r="H58" s="168">
        <v>453</v>
      </c>
      <c r="I58" s="167">
        <v>13</v>
      </c>
      <c r="J58" s="164">
        <v>11</v>
      </c>
      <c r="K58" s="169">
        <v>24</v>
      </c>
      <c r="L58" s="170">
        <v>233</v>
      </c>
      <c r="M58" s="171">
        <v>244</v>
      </c>
      <c r="N58" s="165">
        <v>477</v>
      </c>
    </row>
    <row r="59" spans="1:14" ht="18" x14ac:dyDescent="0.2">
      <c r="A59" s="312" t="s">
        <v>149</v>
      </c>
      <c r="B59" s="313" t="s">
        <v>330</v>
      </c>
      <c r="C59" s="163" t="s">
        <v>67</v>
      </c>
      <c r="D59" s="164" t="s">
        <v>67</v>
      </c>
      <c r="E59" s="165" t="s">
        <v>67</v>
      </c>
      <c r="F59" s="166">
        <v>64</v>
      </c>
      <c r="G59" s="167">
        <v>70</v>
      </c>
      <c r="H59" s="168">
        <v>134</v>
      </c>
      <c r="I59" s="167">
        <v>16</v>
      </c>
      <c r="J59" s="164">
        <v>30</v>
      </c>
      <c r="K59" s="169">
        <v>46</v>
      </c>
      <c r="L59" s="170">
        <v>80</v>
      </c>
      <c r="M59" s="171">
        <v>100</v>
      </c>
      <c r="N59" s="165">
        <v>180</v>
      </c>
    </row>
    <row r="60" spans="1:14" x14ac:dyDescent="0.2">
      <c r="A60" s="312" t="s">
        <v>150</v>
      </c>
      <c r="B60" s="313" t="s">
        <v>331</v>
      </c>
      <c r="C60" s="163">
        <v>4</v>
      </c>
      <c r="D60" s="164">
        <v>4</v>
      </c>
      <c r="E60" s="165">
        <v>8</v>
      </c>
      <c r="F60" s="166">
        <v>34</v>
      </c>
      <c r="G60" s="167">
        <v>36</v>
      </c>
      <c r="H60" s="168">
        <v>70</v>
      </c>
      <c r="I60" s="167">
        <v>3</v>
      </c>
      <c r="J60" s="164">
        <v>6</v>
      </c>
      <c r="K60" s="169">
        <v>9</v>
      </c>
      <c r="L60" s="170">
        <v>41</v>
      </c>
      <c r="M60" s="171">
        <v>46</v>
      </c>
      <c r="N60" s="165">
        <v>87</v>
      </c>
    </row>
    <row r="61" spans="1:14" x14ac:dyDescent="0.2">
      <c r="A61" s="312" t="s">
        <v>151</v>
      </c>
      <c r="B61" s="313" t="s">
        <v>332</v>
      </c>
      <c r="C61" s="163" t="s">
        <v>67</v>
      </c>
      <c r="D61" s="164" t="s">
        <v>67</v>
      </c>
      <c r="E61" s="165" t="s">
        <v>67</v>
      </c>
      <c r="F61" s="166">
        <v>29</v>
      </c>
      <c r="G61" s="167">
        <v>38</v>
      </c>
      <c r="H61" s="168">
        <v>67</v>
      </c>
      <c r="I61" s="167">
        <v>3</v>
      </c>
      <c r="J61" s="164">
        <v>2</v>
      </c>
      <c r="K61" s="169">
        <v>5</v>
      </c>
      <c r="L61" s="170">
        <v>32</v>
      </c>
      <c r="M61" s="171">
        <v>40</v>
      </c>
      <c r="N61" s="165">
        <v>72</v>
      </c>
    </row>
    <row r="62" spans="1:14" ht="12.75" customHeight="1" x14ac:dyDescent="0.2">
      <c r="A62" s="312" t="s">
        <v>152</v>
      </c>
      <c r="B62" s="313" t="s">
        <v>333</v>
      </c>
      <c r="C62" s="163" t="s">
        <v>67</v>
      </c>
      <c r="D62" s="164" t="s">
        <v>67</v>
      </c>
      <c r="E62" s="165" t="s">
        <v>67</v>
      </c>
      <c r="F62" s="166">
        <v>268</v>
      </c>
      <c r="G62" s="167">
        <v>298</v>
      </c>
      <c r="H62" s="168">
        <v>566</v>
      </c>
      <c r="I62" s="167">
        <v>27</v>
      </c>
      <c r="J62" s="164">
        <v>22</v>
      </c>
      <c r="K62" s="169">
        <v>49</v>
      </c>
      <c r="L62" s="170">
        <v>295</v>
      </c>
      <c r="M62" s="171">
        <v>320</v>
      </c>
      <c r="N62" s="165">
        <v>615</v>
      </c>
    </row>
    <row r="63" spans="1:14" x14ac:dyDescent="0.2">
      <c r="A63" s="312"/>
      <c r="B63" s="313" t="s">
        <v>334</v>
      </c>
      <c r="C63" s="163">
        <v>179</v>
      </c>
      <c r="D63" s="164">
        <v>12</v>
      </c>
      <c r="E63" s="165">
        <v>191</v>
      </c>
      <c r="F63" s="166">
        <v>238</v>
      </c>
      <c r="G63" s="167">
        <v>13</v>
      </c>
      <c r="H63" s="168">
        <v>251</v>
      </c>
      <c r="I63" s="167">
        <v>35</v>
      </c>
      <c r="J63" s="164">
        <v>9</v>
      </c>
      <c r="K63" s="169">
        <v>44</v>
      </c>
      <c r="L63" s="170">
        <v>452</v>
      </c>
      <c r="M63" s="171">
        <v>34</v>
      </c>
      <c r="N63" s="165">
        <v>486</v>
      </c>
    </row>
    <row r="64" spans="1:14" x14ac:dyDescent="0.2">
      <c r="A64" s="312" t="s">
        <v>153</v>
      </c>
      <c r="B64" s="313" t="s">
        <v>335</v>
      </c>
      <c r="C64" s="163" t="s">
        <v>67</v>
      </c>
      <c r="D64" s="164" t="s">
        <v>67</v>
      </c>
      <c r="E64" s="165" t="s">
        <v>67</v>
      </c>
      <c r="F64" s="166">
        <v>84</v>
      </c>
      <c r="G64" s="167">
        <v>68</v>
      </c>
      <c r="H64" s="168">
        <v>152</v>
      </c>
      <c r="I64" s="167">
        <v>4</v>
      </c>
      <c r="J64" s="164">
        <v>3</v>
      </c>
      <c r="K64" s="169">
        <v>7</v>
      </c>
      <c r="L64" s="170">
        <v>88</v>
      </c>
      <c r="M64" s="171">
        <v>71</v>
      </c>
      <c r="N64" s="165">
        <v>159</v>
      </c>
    </row>
    <row r="65" spans="1:14" x14ac:dyDescent="0.2">
      <c r="A65" s="312" t="s">
        <v>154</v>
      </c>
      <c r="B65" s="313" t="s">
        <v>336</v>
      </c>
      <c r="C65" s="163" t="s">
        <v>67</v>
      </c>
      <c r="D65" s="164" t="s">
        <v>67</v>
      </c>
      <c r="E65" s="165" t="s">
        <v>67</v>
      </c>
      <c r="F65" s="166">
        <v>176</v>
      </c>
      <c r="G65" s="167">
        <v>180</v>
      </c>
      <c r="H65" s="168">
        <v>356</v>
      </c>
      <c r="I65" s="167">
        <v>2</v>
      </c>
      <c r="J65" s="164">
        <v>3</v>
      </c>
      <c r="K65" s="169">
        <v>5</v>
      </c>
      <c r="L65" s="170">
        <v>178</v>
      </c>
      <c r="M65" s="171">
        <v>183</v>
      </c>
      <c r="N65" s="165">
        <v>361</v>
      </c>
    </row>
    <row r="66" spans="1:14" x14ac:dyDescent="0.2">
      <c r="A66" s="312" t="s">
        <v>155</v>
      </c>
      <c r="B66" s="313" t="s">
        <v>337</v>
      </c>
      <c r="C66" s="163" t="s">
        <v>67</v>
      </c>
      <c r="D66" s="164" t="s">
        <v>67</v>
      </c>
      <c r="E66" s="165" t="s">
        <v>67</v>
      </c>
      <c r="F66" s="166">
        <v>153</v>
      </c>
      <c r="G66" s="167">
        <v>178</v>
      </c>
      <c r="H66" s="168">
        <v>331</v>
      </c>
      <c r="I66" s="167">
        <v>19</v>
      </c>
      <c r="J66" s="164">
        <v>28</v>
      </c>
      <c r="K66" s="169">
        <v>47</v>
      </c>
      <c r="L66" s="170">
        <v>172</v>
      </c>
      <c r="M66" s="171">
        <v>206</v>
      </c>
      <c r="N66" s="165">
        <v>378</v>
      </c>
    </row>
    <row r="67" spans="1:14" x14ac:dyDescent="0.2">
      <c r="A67" s="312" t="s">
        <v>156</v>
      </c>
      <c r="B67" s="313" t="s">
        <v>338</v>
      </c>
      <c r="C67" s="163" t="s">
        <v>67</v>
      </c>
      <c r="D67" s="164" t="s">
        <v>67</v>
      </c>
      <c r="E67" s="165" t="s">
        <v>67</v>
      </c>
      <c r="F67" s="166">
        <v>240</v>
      </c>
      <c r="G67" s="167">
        <v>217</v>
      </c>
      <c r="H67" s="168">
        <v>457</v>
      </c>
      <c r="I67" s="167">
        <v>33</v>
      </c>
      <c r="J67" s="164">
        <v>17</v>
      </c>
      <c r="K67" s="169">
        <v>50</v>
      </c>
      <c r="L67" s="170">
        <v>273</v>
      </c>
      <c r="M67" s="171">
        <v>234</v>
      </c>
      <c r="N67" s="165">
        <v>507</v>
      </c>
    </row>
    <row r="68" spans="1:14" x14ac:dyDescent="0.2">
      <c r="A68" s="312"/>
      <c r="B68" s="313" t="s">
        <v>339</v>
      </c>
      <c r="C68" s="163" t="s">
        <v>67</v>
      </c>
      <c r="D68" s="164" t="s">
        <v>67</v>
      </c>
      <c r="E68" s="165" t="s">
        <v>67</v>
      </c>
      <c r="F68" s="166">
        <v>209</v>
      </c>
      <c r="G68" s="167">
        <v>239</v>
      </c>
      <c r="H68" s="168">
        <v>448</v>
      </c>
      <c r="I68" s="167">
        <v>34</v>
      </c>
      <c r="J68" s="164">
        <v>32</v>
      </c>
      <c r="K68" s="169">
        <v>66</v>
      </c>
      <c r="L68" s="170">
        <v>243</v>
      </c>
      <c r="M68" s="171">
        <v>271</v>
      </c>
      <c r="N68" s="165">
        <v>514</v>
      </c>
    </row>
    <row r="69" spans="1:14" ht="18" x14ac:dyDescent="0.2">
      <c r="A69" s="312"/>
      <c r="B69" s="313" t="s">
        <v>340</v>
      </c>
      <c r="C69" s="163" t="s">
        <v>67</v>
      </c>
      <c r="D69" s="164" t="s">
        <v>67</v>
      </c>
      <c r="E69" s="165" t="s">
        <v>67</v>
      </c>
      <c r="F69" s="166">
        <v>318</v>
      </c>
      <c r="G69" s="167">
        <v>297</v>
      </c>
      <c r="H69" s="168">
        <v>615</v>
      </c>
      <c r="I69" s="167">
        <v>28</v>
      </c>
      <c r="J69" s="164">
        <v>20</v>
      </c>
      <c r="K69" s="169">
        <v>48</v>
      </c>
      <c r="L69" s="170">
        <v>346</v>
      </c>
      <c r="M69" s="171">
        <v>317</v>
      </c>
      <c r="N69" s="165">
        <v>663</v>
      </c>
    </row>
    <row r="70" spans="1:14" x14ac:dyDescent="0.2">
      <c r="A70" s="312"/>
      <c r="B70" s="313" t="s">
        <v>341</v>
      </c>
      <c r="C70" s="163">
        <v>27</v>
      </c>
      <c r="D70" s="164">
        <v>121</v>
      </c>
      <c r="E70" s="165">
        <v>148</v>
      </c>
      <c r="F70" s="166">
        <v>87</v>
      </c>
      <c r="G70" s="167">
        <v>280</v>
      </c>
      <c r="H70" s="168">
        <v>367</v>
      </c>
      <c r="I70" s="167">
        <v>12</v>
      </c>
      <c r="J70" s="164">
        <v>40</v>
      </c>
      <c r="K70" s="169">
        <v>52</v>
      </c>
      <c r="L70" s="170">
        <v>126</v>
      </c>
      <c r="M70" s="171">
        <v>441</v>
      </c>
      <c r="N70" s="165">
        <v>567</v>
      </c>
    </row>
    <row r="71" spans="1:14" x14ac:dyDescent="0.2">
      <c r="A71" s="312"/>
      <c r="B71" s="313" t="s">
        <v>342</v>
      </c>
      <c r="C71" s="163">
        <v>55</v>
      </c>
      <c r="D71" s="164">
        <v>107</v>
      </c>
      <c r="E71" s="165">
        <v>162</v>
      </c>
      <c r="F71" s="166">
        <v>413</v>
      </c>
      <c r="G71" s="167">
        <v>637</v>
      </c>
      <c r="H71" s="168">
        <v>1050</v>
      </c>
      <c r="I71" s="167">
        <v>37</v>
      </c>
      <c r="J71" s="164">
        <v>59</v>
      </c>
      <c r="K71" s="169">
        <v>96</v>
      </c>
      <c r="L71" s="170">
        <v>505</v>
      </c>
      <c r="M71" s="171">
        <v>803</v>
      </c>
      <c r="N71" s="165">
        <v>1308</v>
      </c>
    </row>
    <row r="72" spans="1:14" x14ac:dyDescent="0.2">
      <c r="A72" s="312"/>
      <c r="B72" s="313" t="s">
        <v>343</v>
      </c>
      <c r="C72" s="163">
        <v>244</v>
      </c>
      <c r="D72" s="164">
        <v>31</v>
      </c>
      <c r="E72" s="165">
        <v>275</v>
      </c>
      <c r="F72" s="166">
        <v>587</v>
      </c>
      <c r="G72" s="167">
        <v>63</v>
      </c>
      <c r="H72" s="168">
        <v>650</v>
      </c>
      <c r="I72" s="167">
        <v>65</v>
      </c>
      <c r="J72" s="164">
        <v>4</v>
      </c>
      <c r="K72" s="169">
        <v>69</v>
      </c>
      <c r="L72" s="170">
        <v>896</v>
      </c>
      <c r="M72" s="171">
        <v>98</v>
      </c>
      <c r="N72" s="165">
        <v>994</v>
      </c>
    </row>
    <row r="73" spans="1:14" ht="18" x14ac:dyDescent="0.2">
      <c r="A73" s="312" t="s">
        <v>157</v>
      </c>
      <c r="B73" s="313" t="s">
        <v>344</v>
      </c>
      <c r="C73" s="163">
        <v>11</v>
      </c>
      <c r="D73" s="164">
        <v>8</v>
      </c>
      <c r="E73" s="165">
        <v>19</v>
      </c>
      <c r="F73" s="166">
        <v>130</v>
      </c>
      <c r="G73" s="167">
        <v>116</v>
      </c>
      <c r="H73" s="168">
        <v>246</v>
      </c>
      <c r="I73" s="167">
        <v>3</v>
      </c>
      <c r="J73" s="164">
        <v>2</v>
      </c>
      <c r="K73" s="169">
        <v>5</v>
      </c>
      <c r="L73" s="170">
        <v>144</v>
      </c>
      <c r="M73" s="171">
        <v>126</v>
      </c>
      <c r="N73" s="165">
        <v>270</v>
      </c>
    </row>
    <row r="74" spans="1:14" ht="18" x14ac:dyDescent="0.2">
      <c r="A74" s="312" t="s">
        <v>158</v>
      </c>
      <c r="B74" s="313" t="s">
        <v>345</v>
      </c>
      <c r="C74" s="163">
        <v>41</v>
      </c>
      <c r="D74" s="164" t="s">
        <v>67</v>
      </c>
      <c r="E74" s="165">
        <v>41</v>
      </c>
      <c r="F74" s="166">
        <v>67</v>
      </c>
      <c r="G74" s="167">
        <v>5</v>
      </c>
      <c r="H74" s="168">
        <v>72</v>
      </c>
      <c r="I74" s="167" t="s">
        <v>67</v>
      </c>
      <c r="J74" s="164" t="s">
        <v>67</v>
      </c>
      <c r="K74" s="169" t="s">
        <v>67</v>
      </c>
      <c r="L74" s="170">
        <v>108</v>
      </c>
      <c r="M74" s="171">
        <v>5</v>
      </c>
      <c r="N74" s="165">
        <v>113</v>
      </c>
    </row>
    <row r="75" spans="1:14" ht="18" x14ac:dyDescent="0.2">
      <c r="A75" s="312" t="s">
        <v>159</v>
      </c>
      <c r="B75" s="313" t="s">
        <v>346</v>
      </c>
      <c r="C75" s="163">
        <v>8</v>
      </c>
      <c r="D75" s="164">
        <v>2</v>
      </c>
      <c r="E75" s="165">
        <v>10</v>
      </c>
      <c r="F75" s="166">
        <v>16</v>
      </c>
      <c r="G75" s="167">
        <v>11</v>
      </c>
      <c r="H75" s="168">
        <v>27</v>
      </c>
      <c r="I75" s="167">
        <v>4</v>
      </c>
      <c r="J75" s="164">
        <v>4</v>
      </c>
      <c r="K75" s="169">
        <v>8</v>
      </c>
      <c r="L75" s="170">
        <v>28</v>
      </c>
      <c r="M75" s="171">
        <v>17</v>
      </c>
      <c r="N75" s="165">
        <v>45</v>
      </c>
    </row>
    <row r="76" spans="1:14" x14ac:dyDescent="0.2">
      <c r="A76" s="312" t="s">
        <v>160</v>
      </c>
      <c r="B76" s="313" t="s">
        <v>347</v>
      </c>
      <c r="C76" s="163">
        <v>4</v>
      </c>
      <c r="D76" s="164">
        <v>3</v>
      </c>
      <c r="E76" s="165">
        <v>7</v>
      </c>
      <c r="F76" s="166">
        <v>20</v>
      </c>
      <c r="G76" s="167">
        <v>29</v>
      </c>
      <c r="H76" s="168">
        <v>49</v>
      </c>
      <c r="I76" s="167">
        <v>5</v>
      </c>
      <c r="J76" s="164">
        <v>7</v>
      </c>
      <c r="K76" s="169">
        <v>12</v>
      </c>
      <c r="L76" s="170">
        <v>29</v>
      </c>
      <c r="M76" s="171">
        <v>39</v>
      </c>
      <c r="N76" s="165">
        <v>68</v>
      </c>
    </row>
    <row r="77" spans="1:14" ht="18" x14ac:dyDescent="0.2">
      <c r="A77" s="312" t="s">
        <v>161</v>
      </c>
      <c r="B77" s="313" t="s">
        <v>232</v>
      </c>
      <c r="C77" s="163">
        <v>7</v>
      </c>
      <c r="D77" s="164">
        <v>2</v>
      </c>
      <c r="E77" s="165">
        <v>9</v>
      </c>
      <c r="F77" s="166">
        <v>77</v>
      </c>
      <c r="G77" s="167">
        <v>74</v>
      </c>
      <c r="H77" s="168">
        <v>151</v>
      </c>
      <c r="I77" s="167">
        <v>3</v>
      </c>
      <c r="J77" s="164">
        <v>4</v>
      </c>
      <c r="K77" s="169">
        <v>7</v>
      </c>
      <c r="L77" s="170">
        <v>87</v>
      </c>
      <c r="M77" s="171">
        <v>80</v>
      </c>
      <c r="N77" s="165">
        <v>167</v>
      </c>
    </row>
    <row r="78" spans="1:14" ht="18" x14ac:dyDescent="0.2">
      <c r="A78" s="312" t="s">
        <v>162</v>
      </c>
      <c r="B78" s="313" t="s">
        <v>331</v>
      </c>
      <c r="C78" s="163" t="s">
        <v>67</v>
      </c>
      <c r="D78" s="164" t="s">
        <v>67</v>
      </c>
      <c r="E78" s="165" t="s">
        <v>67</v>
      </c>
      <c r="F78" s="166">
        <v>125</v>
      </c>
      <c r="G78" s="167">
        <v>112</v>
      </c>
      <c r="H78" s="168">
        <v>237</v>
      </c>
      <c r="I78" s="167">
        <v>11</v>
      </c>
      <c r="J78" s="164">
        <v>8</v>
      </c>
      <c r="K78" s="169">
        <v>19</v>
      </c>
      <c r="L78" s="170">
        <v>136</v>
      </c>
      <c r="M78" s="171">
        <v>120</v>
      </c>
      <c r="N78" s="165">
        <v>256</v>
      </c>
    </row>
    <row r="79" spans="1:14" ht="12.75" customHeight="1" x14ac:dyDescent="0.2">
      <c r="A79" s="312"/>
      <c r="B79" s="313" t="s">
        <v>348</v>
      </c>
      <c r="C79" s="163">
        <v>63</v>
      </c>
      <c r="D79" s="164">
        <v>49</v>
      </c>
      <c r="E79" s="165">
        <v>112</v>
      </c>
      <c r="F79" s="166">
        <v>51</v>
      </c>
      <c r="G79" s="167">
        <v>41</v>
      </c>
      <c r="H79" s="168">
        <v>92</v>
      </c>
      <c r="I79" s="167">
        <v>7</v>
      </c>
      <c r="J79" s="164">
        <v>10</v>
      </c>
      <c r="K79" s="169">
        <v>17</v>
      </c>
      <c r="L79" s="170">
        <v>121</v>
      </c>
      <c r="M79" s="171">
        <v>100</v>
      </c>
      <c r="N79" s="165">
        <v>221</v>
      </c>
    </row>
    <row r="80" spans="1:14" ht="18" x14ac:dyDescent="0.2">
      <c r="A80" s="312" t="s">
        <v>163</v>
      </c>
      <c r="B80" s="313" t="s">
        <v>349</v>
      </c>
      <c r="C80" s="163">
        <v>11</v>
      </c>
      <c r="D80" s="164">
        <v>8</v>
      </c>
      <c r="E80" s="165">
        <v>19</v>
      </c>
      <c r="F80" s="166">
        <v>48</v>
      </c>
      <c r="G80" s="167">
        <v>42</v>
      </c>
      <c r="H80" s="168">
        <v>90</v>
      </c>
      <c r="I80" s="167">
        <v>2</v>
      </c>
      <c r="J80" s="164">
        <v>3</v>
      </c>
      <c r="K80" s="169">
        <v>5</v>
      </c>
      <c r="L80" s="170">
        <v>61</v>
      </c>
      <c r="M80" s="171">
        <v>53</v>
      </c>
      <c r="N80" s="165">
        <v>114</v>
      </c>
    </row>
    <row r="81" spans="1:14" ht="18" x14ac:dyDescent="0.2">
      <c r="A81" s="312" t="s">
        <v>164</v>
      </c>
      <c r="B81" s="313" t="s">
        <v>350</v>
      </c>
      <c r="C81" s="163" t="s">
        <v>67</v>
      </c>
      <c r="D81" s="164" t="s">
        <v>67</v>
      </c>
      <c r="E81" s="165" t="s">
        <v>67</v>
      </c>
      <c r="F81" s="166">
        <v>160</v>
      </c>
      <c r="G81" s="167">
        <v>171</v>
      </c>
      <c r="H81" s="168">
        <v>331</v>
      </c>
      <c r="I81" s="167">
        <v>17</v>
      </c>
      <c r="J81" s="164">
        <v>6</v>
      </c>
      <c r="K81" s="169">
        <v>23</v>
      </c>
      <c r="L81" s="170">
        <v>177</v>
      </c>
      <c r="M81" s="171">
        <v>177</v>
      </c>
      <c r="N81" s="165">
        <v>354</v>
      </c>
    </row>
    <row r="82" spans="1:14" ht="18" x14ac:dyDescent="0.2">
      <c r="A82" s="312" t="s">
        <v>165</v>
      </c>
      <c r="B82" s="313" t="s">
        <v>351</v>
      </c>
      <c r="C82" s="163" t="s">
        <v>67</v>
      </c>
      <c r="D82" s="164" t="s">
        <v>67</v>
      </c>
      <c r="E82" s="165" t="s">
        <v>67</v>
      </c>
      <c r="F82" s="166">
        <v>70</v>
      </c>
      <c r="G82" s="167">
        <v>66</v>
      </c>
      <c r="H82" s="168">
        <v>136</v>
      </c>
      <c r="I82" s="167">
        <v>5</v>
      </c>
      <c r="J82" s="164">
        <v>4</v>
      </c>
      <c r="K82" s="169">
        <v>9</v>
      </c>
      <c r="L82" s="170">
        <v>75</v>
      </c>
      <c r="M82" s="171">
        <v>70</v>
      </c>
      <c r="N82" s="165">
        <v>145</v>
      </c>
    </row>
    <row r="83" spans="1:14" x14ac:dyDescent="0.2">
      <c r="A83" s="312" t="s">
        <v>166</v>
      </c>
      <c r="B83" s="313" t="s">
        <v>352</v>
      </c>
      <c r="C83" s="163" t="s">
        <v>67</v>
      </c>
      <c r="D83" s="164" t="s">
        <v>67</v>
      </c>
      <c r="E83" s="165" t="s">
        <v>67</v>
      </c>
      <c r="F83" s="166">
        <v>237</v>
      </c>
      <c r="G83" s="167">
        <v>303</v>
      </c>
      <c r="H83" s="168">
        <v>540</v>
      </c>
      <c r="I83" s="167">
        <v>64</v>
      </c>
      <c r="J83" s="164">
        <v>63</v>
      </c>
      <c r="K83" s="169">
        <v>127</v>
      </c>
      <c r="L83" s="170">
        <v>301</v>
      </c>
      <c r="M83" s="171">
        <v>366</v>
      </c>
      <c r="N83" s="165">
        <v>667</v>
      </c>
    </row>
    <row r="84" spans="1:14" x14ac:dyDescent="0.2">
      <c r="A84" s="312"/>
      <c r="B84" s="313" t="s">
        <v>353</v>
      </c>
      <c r="C84" s="163">
        <v>43</v>
      </c>
      <c r="D84" s="164">
        <v>16</v>
      </c>
      <c r="E84" s="165">
        <v>59</v>
      </c>
      <c r="F84" s="166">
        <v>87</v>
      </c>
      <c r="G84" s="167">
        <v>81</v>
      </c>
      <c r="H84" s="168">
        <v>168</v>
      </c>
      <c r="I84" s="167">
        <v>36</v>
      </c>
      <c r="J84" s="164">
        <v>25</v>
      </c>
      <c r="K84" s="169">
        <v>61</v>
      </c>
      <c r="L84" s="170">
        <v>166</v>
      </c>
      <c r="M84" s="171">
        <v>122</v>
      </c>
      <c r="N84" s="165">
        <v>288</v>
      </c>
    </row>
    <row r="85" spans="1:14" x14ac:dyDescent="0.2">
      <c r="A85" s="312"/>
      <c r="B85" s="313" t="s">
        <v>354</v>
      </c>
      <c r="C85" s="163">
        <v>124</v>
      </c>
      <c r="D85" s="164">
        <v>20</v>
      </c>
      <c r="E85" s="165">
        <v>144</v>
      </c>
      <c r="F85" s="166">
        <v>256</v>
      </c>
      <c r="G85" s="167">
        <v>61</v>
      </c>
      <c r="H85" s="168">
        <v>317</v>
      </c>
      <c r="I85" s="167">
        <v>25</v>
      </c>
      <c r="J85" s="164">
        <v>3</v>
      </c>
      <c r="K85" s="169">
        <v>28</v>
      </c>
      <c r="L85" s="170">
        <v>405</v>
      </c>
      <c r="M85" s="171">
        <v>84</v>
      </c>
      <c r="N85" s="165">
        <v>489</v>
      </c>
    </row>
    <row r="86" spans="1:14" x14ac:dyDescent="0.2">
      <c r="A86" s="312"/>
      <c r="B86" s="313" t="s">
        <v>355</v>
      </c>
      <c r="C86" s="163">
        <v>26</v>
      </c>
      <c r="D86" s="164">
        <v>33</v>
      </c>
      <c r="E86" s="165">
        <v>59</v>
      </c>
      <c r="F86" s="166">
        <v>222</v>
      </c>
      <c r="G86" s="167">
        <v>357</v>
      </c>
      <c r="H86" s="168">
        <v>579</v>
      </c>
      <c r="I86" s="167">
        <v>22</v>
      </c>
      <c r="J86" s="164">
        <v>47</v>
      </c>
      <c r="K86" s="169">
        <v>69</v>
      </c>
      <c r="L86" s="170">
        <v>270</v>
      </c>
      <c r="M86" s="171">
        <v>437</v>
      </c>
      <c r="N86" s="165">
        <v>707</v>
      </c>
    </row>
    <row r="87" spans="1:14" ht="18" x14ac:dyDescent="0.2">
      <c r="A87" s="312" t="s">
        <v>167</v>
      </c>
      <c r="B87" s="313" t="s">
        <v>452</v>
      </c>
      <c r="C87" s="163" t="s">
        <v>67</v>
      </c>
      <c r="D87" s="164" t="s">
        <v>67</v>
      </c>
      <c r="E87" s="165" t="s">
        <v>67</v>
      </c>
      <c r="F87" s="166">
        <v>193</v>
      </c>
      <c r="G87" s="167">
        <v>215</v>
      </c>
      <c r="H87" s="168">
        <v>408</v>
      </c>
      <c r="I87" s="167">
        <v>30</v>
      </c>
      <c r="J87" s="164">
        <v>17</v>
      </c>
      <c r="K87" s="169">
        <v>47</v>
      </c>
      <c r="L87" s="170">
        <v>223</v>
      </c>
      <c r="M87" s="171">
        <v>232</v>
      </c>
      <c r="N87" s="165">
        <v>455</v>
      </c>
    </row>
    <row r="88" spans="1:14" x14ac:dyDescent="0.2">
      <c r="A88" s="314" t="s">
        <v>168</v>
      </c>
      <c r="B88" s="315" t="s">
        <v>209</v>
      </c>
      <c r="C88" s="195" t="s">
        <v>67</v>
      </c>
      <c r="D88" s="196" t="s">
        <v>67</v>
      </c>
      <c r="E88" s="197" t="s">
        <v>67</v>
      </c>
      <c r="F88" s="198">
        <v>212</v>
      </c>
      <c r="G88" s="199">
        <v>207</v>
      </c>
      <c r="H88" s="200">
        <v>419</v>
      </c>
      <c r="I88" s="199">
        <v>23</v>
      </c>
      <c r="J88" s="196">
        <v>17</v>
      </c>
      <c r="K88" s="201">
        <v>40</v>
      </c>
      <c r="L88" s="202">
        <v>235</v>
      </c>
      <c r="M88" s="203">
        <v>224</v>
      </c>
      <c r="N88" s="197">
        <v>459</v>
      </c>
    </row>
    <row r="89" spans="1:14" x14ac:dyDescent="0.2">
      <c r="A89" s="316"/>
      <c r="B89" s="316"/>
    </row>
    <row r="90" spans="1:14" x14ac:dyDescent="0.2">
      <c r="A90" s="316"/>
      <c r="B90" s="316"/>
    </row>
    <row r="91" spans="1:14" x14ac:dyDescent="0.2">
      <c r="A91" s="316"/>
      <c r="B91" s="316"/>
    </row>
    <row r="92" spans="1:14" x14ac:dyDescent="0.2">
      <c r="A92" s="316"/>
      <c r="B92" s="316"/>
    </row>
    <row r="93" spans="1:14" x14ac:dyDescent="0.2">
      <c r="A93" s="316"/>
      <c r="B93" s="316"/>
    </row>
    <row r="94" spans="1:14" x14ac:dyDescent="0.2">
      <c r="A94" s="316"/>
      <c r="B94" s="316"/>
    </row>
    <row r="95" spans="1:14" x14ac:dyDescent="0.2">
      <c r="A95" s="316"/>
      <c r="B95" s="316"/>
    </row>
    <row r="96" spans="1:14" x14ac:dyDescent="0.2">
      <c r="A96" s="316"/>
      <c r="B96" s="316"/>
    </row>
    <row r="97" spans="1:2" x14ac:dyDescent="0.2">
      <c r="A97" s="316"/>
      <c r="B97" s="316"/>
    </row>
    <row r="98" spans="1:2" x14ac:dyDescent="0.2">
      <c r="A98" s="316"/>
      <c r="B98" s="316"/>
    </row>
    <row r="99" spans="1:2" x14ac:dyDescent="0.2">
      <c r="A99" s="316"/>
      <c r="B99" s="316"/>
    </row>
    <row r="100" spans="1:2" x14ac:dyDescent="0.2">
      <c r="A100" s="316"/>
      <c r="B100" s="316"/>
    </row>
    <row r="101" spans="1:2" x14ac:dyDescent="0.2">
      <c r="A101" s="316"/>
      <c r="B101" s="316"/>
    </row>
    <row r="102" spans="1:2" x14ac:dyDescent="0.2">
      <c r="A102" s="316"/>
      <c r="B102" s="316"/>
    </row>
    <row r="103" spans="1:2" x14ac:dyDescent="0.2">
      <c r="A103" s="316"/>
      <c r="B103" s="316"/>
    </row>
    <row r="104" spans="1:2" x14ac:dyDescent="0.2">
      <c r="A104" s="316"/>
      <c r="B104" s="316"/>
    </row>
    <row r="105" spans="1:2" x14ac:dyDescent="0.2">
      <c r="A105" s="316"/>
      <c r="B105" s="316"/>
    </row>
    <row r="106" spans="1:2" x14ac:dyDescent="0.2">
      <c r="A106" s="316"/>
      <c r="B106" s="316"/>
    </row>
    <row r="107" spans="1:2" x14ac:dyDescent="0.2">
      <c r="A107" s="316"/>
      <c r="B107" s="316"/>
    </row>
    <row r="108" spans="1:2" x14ac:dyDescent="0.2">
      <c r="A108" s="316"/>
      <c r="B108" s="316"/>
    </row>
    <row r="109" spans="1:2" x14ac:dyDescent="0.2">
      <c r="A109" s="316"/>
      <c r="B109" s="316"/>
    </row>
    <row r="110" spans="1:2" x14ac:dyDescent="0.2">
      <c r="A110" s="316"/>
      <c r="B110" s="316"/>
    </row>
    <row r="111" spans="1:2" x14ac:dyDescent="0.2">
      <c r="A111" s="316"/>
      <c r="B111" s="316"/>
    </row>
    <row r="112" spans="1:2" x14ac:dyDescent="0.2">
      <c r="A112" s="316"/>
      <c r="B112" s="316"/>
    </row>
    <row r="113" spans="1:2" x14ac:dyDescent="0.2">
      <c r="A113" s="316"/>
      <c r="B113" s="316"/>
    </row>
    <row r="114" spans="1:2" x14ac:dyDescent="0.2">
      <c r="A114" s="316"/>
      <c r="B114" s="316"/>
    </row>
    <row r="115" spans="1:2" x14ac:dyDescent="0.2">
      <c r="A115" s="316"/>
      <c r="B115" s="316"/>
    </row>
    <row r="116" spans="1:2" x14ac:dyDescent="0.2">
      <c r="A116" s="316"/>
      <c r="B116" s="316"/>
    </row>
    <row r="117" spans="1:2" x14ac:dyDescent="0.2">
      <c r="A117" s="316"/>
      <c r="B117" s="316"/>
    </row>
    <row r="118" spans="1:2" x14ac:dyDescent="0.2">
      <c r="A118" s="316"/>
      <c r="B118" s="316"/>
    </row>
    <row r="119" spans="1:2" x14ac:dyDescent="0.2">
      <c r="A119" s="316"/>
      <c r="B119" s="316"/>
    </row>
    <row r="120" spans="1:2" x14ac:dyDescent="0.2">
      <c r="A120" s="316"/>
      <c r="B120" s="316"/>
    </row>
    <row r="121" spans="1:2" x14ac:dyDescent="0.2">
      <c r="A121" s="316"/>
      <c r="B121" s="316"/>
    </row>
    <row r="122" spans="1:2" x14ac:dyDescent="0.2">
      <c r="A122" s="316"/>
      <c r="B122" s="316"/>
    </row>
    <row r="123" spans="1:2" x14ac:dyDescent="0.2">
      <c r="A123" s="316"/>
      <c r="B123" s="316"/>
    </row>
    <row r="124" spans="1:2" x14ac:dyDescent="0.2">
      <c r="A124" s="316"/>
      <c r="B124" s="316"/>
    </row>
    <row r="125" spans="1:2" x14ac:dyDescent="0.2">
      <c r="A125" s="316"/>
      <c r="B125" s="316"/>
    </row>
    <row r="126" spans="1:2" x14ac:dyDescent="0.2">
      <c r="A126" s="316"/>
      <c r="B126" s="316"/>
    </row>
    <row r="127" spans="1:2" x14ac:dyDescent="0.2">
      <c r="A127" s="316"/>
      <c r="B127" s="316"/>
    </row>
    <row r="128" spans="1:2" x14ac:dyDescent="0.2">
      <c r="A128" s="316"/>
      <c r="B128" s="316"/>
    </row>
    <row r="129" spans="1:2" x14ac:dyDescent="0.2">
      <c r="A129" s="316"/>
      <c r="B129" s="316"/>
    </row>
    <row r="130" spans="1:2" x14ac:dyDescent="0.2">
      <c r="A130" s="316"/>
      <c r="B130" s="316"/>
    </row>
    <row r="131" spans="1:2" x14ac:dyDescent="0.2">
      <c r="A131" s="316"/>
      <c r="B131" s="316"/>
    </row>
    <row r="132" spans="1:2" x14ac:dyDescent="0.2">
      <c r="A132" s="316"/>
      <c r="B132" s="316"/>
    </row>
    <row r="133" spans="1:2" x14ac:dyDescent="0.2">
      <c r="A133" s="316"/>
      <c r="B133" s="316"/>
    </row>
    <row r="134" spans="1:2" x14ac:dyDescent="0.2">
      <c r="A134" s="316"/>
      <c r="B134" s="316"/>
    </row>
    <row r="135" spans="1:2" x14ac:dyDescent="0.2">
      <c r="A135" s="316"/>
      <c r="B135" s="316"/>
    </row>
    <row r="136" spans="1:2" x14ac:dyDescent="0.2">
      <c r="A136" s="316"/>
      <c r="B136" s="316"/>
    </row>
    <row r="137" spans="1:2" x14ac:dyDescent="0.2">
      <c r="A137" s="316"/>
      <c r="B137" s="316"/>
    </row>
    <row r="138" spans="1:2" x14ac:dyDescent="0.2">
      <c r="A138" s="316"/>
      <c r="B138" s="316"/>
    </row>
    <row r="139" spans="1:2" x14ac:dyDescent="0.2">
      <c r="A139" s="316"/>
      <c r="B139" s="316"/>
    </row>
    <row r="140" spans="1:2" x14ac:dyDescent="0.2">
      <c r="A140" s="316"/>
      <c r="B140" s="316"/>
    </row>
    <row r="141" spans="1:2" x14ac:dyDescent="0.2">
      <c r="A141" s="316"/>
      <c r="B141" s="316"/>
    </row>
    <row r="142" spans="1:2" x14ac:dyDescent="0.2">
      <c r="A142" s="316"/>
      <c r="B142" s="316"/>
    </row>
    <row r="143" spans="1:2" x14ac:dyDescent="0.2">
      <c r="A143" s="316"/>
      <c r="B143" s="316"/>
    </row>
    <row r="144" spans="1:2" x14ac:dyDescent="0.2">
      <c r="A144" s="316"/>
      <c r="B144" s="316"/>
    </row>
    <row r="145" spans="1:2" x14ac:dyDescent="0.2">
      <c r="A145" s="316"/>
      <c r="B145" s="316"/>
    </row>
    <row r="146" spans="1:2" x14ac:dyDescent="0.2">
      <c r="A146" s="316"/>
      <c r="B146" s="316"/>
    </row>
    <row r="147" spans="1:2" x14ac:dyDescent="0.2">
      <c r="A147" s="316"/>
      <c r="B147" s="316"/>
    </row>
    <row r="148" spans="1:2" x14ac:dyDescent="0.2">
      <c r="A148" s="316"/>
      <c r="B148" s="316"/>
    </row>
    <row r="149" spans="1:2" x14ac:dyDescent="0.2">
      <c r="A149" s="316"/>
      <c r="B149" s="316"/>
    </row>
    <row r="150" spans="1:2" x14ac:dyDescent="0.2">
      <c r="A150" s="316"/>
      <c r="B150" s="316"/>
    </row>
    <row r="151" spans="1:2" x14ac:dyDescent="0.2">
      <c r="A151" s="316"/>
      <c r="B151" s="316"/>
    </row>
    <row r="152" spans="1:2" x14ac:dyDescent="0.2">
      <c r="A152" s="316"/>
      <c r="B152" s="316"/>
    </row>
    <row r="153" spans="1:2" x14ac:dyDescent="0.2">
      <c r="A153" s="316"/>
      <c r="B153" s="316"/>
    </row>
    <row r="154" spans="1:2" x14ac:dyDescent="0.2">
      <c r="A154" s="316"/>
      <c r="B154" s="316"/>
    </row>
    <row r="155" spans="1:2" x14ac:dyDescent="0.2">
      <c r="A155" s="316"/>
      <c r="B155" s="316"/>
    </row>
    <row r="156" spans="1:2" x14ac:dyDescent="0.2">
      <c r="A156" s="316"/>
      <c r="B156" s="316"/>
    </row>
    <row r="157" spans="1:2" x14ac:dyDescent="0.2">
      <c r="A157" s="316"/>
      <c r="B157" s="316"/>
    </row>
    <row r="158" spans="1:2" x14ac:dyDescent="0.2">
      <c r="A158" s="316"/>
      <c r="B158" s="316"/>
    </row>
    <row r="159" spans="1:2" x14ac:dyDescent="0.2">
      <c r="A159" s="316"/>
      <c r="B159" s="316"/>
    </row>
    <row r="160" spans="1:2" x14ac:dyDescent="0.2">
      <c r="A160" s="316"/>
      <c r="B160" s="316"/>
    </row>
    <row r="161" spans="1:2" x14ac:dyDescent="0.2">
      <c r="A161" s="316"/>
      <c r="B161" s="316"/>
    </row>
    <row r="162" spans="1:2" x14ac:dyDescent="0.2">
      <c r="A162" s="316"/>
      <c r="B162" s="316"/>
    </row>
    <row r="163" spans="1:2" x14ac:dyDescent="0.2">
      <c r="A163" s="316"/>
      <c r="B163" s="316"/>
    </row>
    <row r="164" spans="1:2" x14ac:dyDescent="0.2">
      <c r="A164" s="316"/>
      <c r="B164" s="316"/>
    </row>
    <row r="165" spans="1:2" x14ac:dyDescent="0.2">
      <c r="A165" s="316"/>
      <c r="B165" s="316"/>
    </row>
    <row r="166" spans="1:2" x14ac:dyDescent="0.2">
      <c r="A166" s="316"/>
      <c r="B166" s="316"/>
    </row>
    <row r="167" spans="1:2" x14ac:dyDescent="0.2">
      <c r="A167" s="316"/>
      <c r="B167" s="316"/>
    </row>
    <row r="168" spans="1:2" x14ac:dyDescent="0.2">
      <c r="A168" s="316"/>
      <c r="B168" s="316"/>
    </row>
    <row r="169" spans="1:2" x14ac:dyDescent="0.2">
      <c r="A169" s="316"/>
      <c r="B169" s="316"/>
    </row>
    <row r="170" spans="1:2" x14ac:dyDescent="0.2">
      <c r="A170" s="316"/>
      <c r="B170" s="316"/>
    </row>
    <row r="171" spans="1:2" x14ac:dyDescent="0.2">
      <c r="A171" s="316"/>
      <c r="B171" s="316"/>
    </row>
    <row r="172" spans="1:2" x14ac:dyDescent="0.2">
      <c r="A172" s="316"/>
      <c r="B172" s="316"/>
    </row>
    <row r="173" spans="1:2" x14ac:dyDescent="0.2">
      <c r="A173" s="316"/>
      <c r="B173" s="316"/>
    </row>
    <row r="174" spans="1:2" x14ac:dyDescent="0.2">
      <c r="A174" s="316"/>
      <c r="B174" s="316"/>
    </row>
    <row r="175" spans="1:2" x14ac:dyDescent="0.2">
      <c r="A175" s="316"/>
      <c r="B175" s="316"/>
    </row>
    <row r="176" spans="1:2" x14ac:dyDescent="0.2">
      <c r="A176" s="316"/>
      <c r="B176" s="316"/>
    </row>
    <row r="177" spans="1:2" x14ac:dyDescent="0.2">
      <c r="A177" s="316"/>
      <c r="B177" s="316"/>
    </row>
    <row r="178" spans="1:2" x14ac:dyDescent="0.2">
      <c r="A178" s="316"/>
      <c r="B178" s="316"/>
    </row>
    <row r="179" spans="1:2" x14ac:dyDescent="0.2">
      <c r="A179" s="316"/>
      <c r="B179" s="316"/>
    </row>
    <row r="180" spans="1:2" x14ac:dyDescent="0.2">
      <c r="A180" s="316"/>
      <c r="B180" s="316"/>
    </row>
    <row r="181" spans="1:2" x14ac:dyDescent="0.2">
      <c r="A181" s="316"/>
      <c r="B181" s="316"/>
    </row>
    <row r="182" spans="1:2" x14ac:dyDescent="0.2">
      <c r="A182" s="316"/>
      <c r="B182" s="316"/>
    </row>
    <row r="183" spans="1:2" x14ac:dyDescent="0.2">
      <c r="A183" s="316"/>
      <c r="B183" s="316"/>
    </row>
    <row r="184" spans="1:2" x14ac:dyDescent="0.2">
      <c r="A184" s="316"/>
      <c r="B184" s="316"/>
    </row>
    <row r="185" spans="1:2" x14ac:dyDescent="0.2">
      <c r="A185" s="316"/>
      <c r="B185" s="316"/>
    </row>
    <row r="186" spans="1:2" x14ac:dyDescent="0.2">
      <c r="A186" s="316"/>
      <c r="B186" s="316"/>
    </row>
    <row r="187" spans="1:2" x14ac:dyDescent="0.2">
      <c r="A187" s="316"/>
      <c r="B187" s="316"/>
    </row>
    <row r="188" spans="1:2" x14ac:dyDescent="0.2">
      <c r="A188" s="316"/>
      <c r="B188" s="316"/>
    </row>
    <row r="189" spans="1:2" x14ac:dyDescent="0.2">
      <c r="A189" s="316"/>
      <c r="B189" s="316"/>
    </row>
    <row r="190" spans="1:2" x14ac:dyDescent="0.2">
      <c r="A190" s="316"/>
      <c r="B190" s="316"/>
    </row>
    <row r="191" spans="1:2" x14ac:dyDescent="0.2">
      <c r="A191" s="316"/>
      <c r="B191" s="316"/>
    </row>
    <row r="192" spans="1:2" x14ac:dyDescent="0.2">
      <c r="A192" s="316"/>
      <c r="B192" s="316"/>
    </row>
    <row r="193" spans="1:2" x14ac:dyDescent="0.2">
      <c r="A193" s="316"/>
      <c r="B193" s="316"/>
    </row>
    <row r="194" spans="1:2" x14ac:dyDescent="0.2">
      <c r="A194" s="316"/>
      <c r="B194" s="316"/>
    </row>
    <row r="195" spans="1:2" x14ac:dyDescent="0.2">
      <c r="A195" s="316"/>
      <c r="B195" s="316"/>
    </row>
    <row r="196" spans="1:2" x14ac:dyDescent="0.2">
      <c r="A196" s="316"/>
      <c r="B196" s="316"/>
    </row>
    <row r="197" spans="1:2" x14ac:dyDescent="0.2">
      <c r="A197" s="316"/>
      <c r="B197" s="316"/>
    </row>
    <row r="198" spans="1:2" x14ac:dyDescent="0.2">
      <c r="A198" s="316"/>
      <c r="B198" s="316"/>
    </row>
    <row r="199" spans="1:2" x14ac:dyDescent="0.2">
      <c r="A199" s="316"/>
      <c r="B199" s="316"/>
    </row>
    <row r="200" spans="1:2" x14ac:dyDescent="0.2">
      <c r="A200" s="316"/>
      <c r="B200" s="316"/>
    </row>
    <row r="201" spans="1:2" x14ac:dyDescent="0.2">
      <c r="A201" s="316"/>
      <c r="B201" s="316"/>
    </row>
    <row r="202" spans="1:2" x14ac:dyDescent="0.2">
      <c r="A202" s="316"/>
      <c r="B202" s="316"/>
    </row>
    <row r="203" spans="1:2" x14ac:dyDescent="0.2">
      <c r="A203" s="316"/>
      <c r="B203" s="316"/>
    </row>
    <row r="204" spans="1:2" x14ac:dyDescent="0.2">
      <c r="A204" s="316"/>
      <c r="B204" s="316"/>
    </row>
    <row r="205" spans="1:2" x14ac:dyDescent="0.2">
      <c r="A205" s="316"/>
      <c r="B205" s="316"/>
    </row>
    <row r="206" spans="1:2" x14ac:dyDescent="0.2">
      <c r="A206" s="316"/>
      <c r="B206" s="316"/>
    </row>
    <row r="207" spans="1:2" x14ac:dyDescent="0.2">
      <c r="A207" s="316"/>
      <c r="B207" s="316"/>
    </row>
    <row r="208" spans="1:2" x14ac:dyDescent="0.2">
      <c r="A208" s="316"/>
      <c r="B208" s="316"/>
    </row>
    <row r="209" spans="1:2" x14ac:dyDescent="0.2">
      <c r="A209" s="316"/>
      <c r="B209" s="316"/>
    </row>
    <row r="210" spans="1:2" x14ac:dyDescent="0.2">
      <c r="A210" s="316"/>
      <c r="B210" s="316"/>
    </row>
    <row r="211" spans="1:2" x14ac:dyDescent="0.2">
      <c r="A211" s="316"/>
      <c r="B211" s="316"/>
    </row>
    <row r="212" spans="1:2" x14ac:dyDescent="0.2">
      <c r="A212" s="316"/>
      <c r="B212" s="316"/>
    </row>
    <row r="213" spans="1:2" x14ac:dyDescent="0.2">
      <c r="A213" s="316"/>
      <c r="B213" s="316"/>
    </row>
    <row r="214" spans="1:2" x14ac:dyDescent="0.2">
      <c r="A214" s="316"/>
      <c r="B214" s="316"/>
    </row>
    <row r="215" spans="1:2" x14ac:dyDescent="0.2">
      <c r="A215" s="316"/>
      <c r="B215" s="316"/>
    </row>
    <row r="216" spans="1:2" x14ac:dyDescent="0.2">
      <c r="A216" s="316"/>
      <c r="B216" s="316"/>
    </row>
    <row r="217" spans="1:2" x14ac:dyDescent="0.2">
      <c r="A217" s="316"/>
      <c r="B217" s="316"/>
    </row>
    <row r="218" spans="1:2" x14ac:dyDescent="0.2">
      <c r="A218" s="316"/>
      <c r="B218" s="316"/>
    </row>
    <row r="219" spans="1:2" x14ac:dyDescent="0.2">
      <c r="A219" s="316"/>
      <c r="B219" s="316"/>
    </row>
    <row r="220" spans="1:2" x14ac:dyDescent="0.2">
      <c r="A220" s="316"/>
      <c r="B220" s="316"/>
    </row>
    <row r="221" spans="1:2" x14ac:dyDescent="0.2">
      <c r="A221" s="316"/>
      <c r="B221" s="316"/>
    </row>
    <row r="222" spans="1:2" x14ac:dyDescent="0.2">
      <c r="A222" s="316"/>
      <c r="B222" s="316"/>
    </row>
    <row r="223" spans="1:2" x14ac:dyDescent="0.2">
      <c r="A223" s="316"/>
      <c r="B223" s="316"/>
    </row>
    <row r="224" spans="1:2" x14ac:dyDescent="0.2">
      <c r="A224" s="316"/>
      <c r="B224" s="316"/>
    </row>
    <row r="225" spans="1:2" x14ac:dyDescent="0.2">
      <c r="A225" s="316"/>
      <c r="B225" s="316"/>
    </row>
    <row r="226" spans="1:2" x14ac:dyDescent="0.2">
      <c r="A226" s="316"/>
      <c r="B226" s="316"/>
    </row>
    <row r="227" spans="1:2" x14ac:dyDescent="0.2">
      <c r="A227" s="316"/>
      <c r="B227" s="316"/>
    </row>
    <row r="228" spans="1:2" x14ac:dyDescent="0.2">
      <c r="A228" s="316"/>
      <c r="B228" s="316"/>
    </row>
    <row r="229" spans="1:2" x14ac:dyDescent="0.2">
      <c r="A229" s="316"/>
      <c r="B229" s="316"/>
    </row>
    <row r="230" spans="1:2" x14ac:dyDescent="0.2">
      <c r="A230" s="316"/>
      <c r="B230" s="316"/>
    </row>
    <row r="231" spans="1:2" x14ac:dyDescent="0.2">
      <c r="A231" s="316"/>
      <c r="B231" s="316"/>
    </row>
    <row r="232" spans="1:2" x14ac:dyDescent="0.2">
      <c r="A232" s="316"/>
      <c r="B232" s="316"/>
    </row>
    <row r="233" spans="1:2" x14ac:dyDescent="0.2">
      <c r="A233" s="316"/>
      <c r="B233" s="316"/>
    </row>
    <row r="234" spans="1:2" x14ac:dyDescent="0.2">
      <c r="A234" s="316"/>
      <c r="B234" s="316"/>
    </row>
    <row r="235" spans="1:2" x14ac:dyDescent="0.2">
      <c r="A235" s="316"/>
      <c r="B235" s="316"/>
    </row>
    <row r="236" spans="1:2" x14ac:dyDescent="0.2">
      <c r="A236" s="316"/>
      <c r="B236" s="316"/>
    </row>
    <row r="237" spans="1:2" x14ac:dyDescent="0.2">
      <c r="A237" s="316"/>
      <c r="B237" s="316"/>
    </row>
    <row r="238" spans="1:2" x14ac:dyDescent="0.2">
      <c r="A238" s="316"/>
      <c r="B238" s="316"/>
    </row>
    <row r="239" spans="1:2" x14ac:dyDescent="0.2">
      <c r="A239" s="316"/>
      <c r="B239" s="316"/>
    </row>
    <row r="240" spans="1:2" x14ac:dyDescent="0.2">
      <c r="A240" s="316"/>
      <c r="B240" s="316"/>
    </row>
    <row r="241" spans="1:2" x14ac:dyDescent="0.2">
      <c r="A241" s="316"/>
      <c r="B241" s="316"/>
    </row>
    <row r="242" spans="1:2" x14ac:dyDescent="0.2">
      <c r="A242" s="316"/>
      <c r="B242" s="316"/>
    </row>
    <row r="243" spans="1:2" x14ac:dyDescent="0.2">
      <c r="A243" s="316"/>
      <c r="B243" s="316"/>
    </row>
    <row r="244" spans="1:2" x14ac:dyDescent="0.2">
      <c r="A244" s="316"/>
      <c r="B244" s="316"/>
    </row>
    <row r="245" spans="1:2" x14ac:dyDescent="0.2">
      <c r="A245" s="316"/>
      <c r="B245" s="316"/>
    </row>
    <row r="246" spans="1:2" x14ac:dyDescent="0.2">
      <c r="A246" s="316"/>
      <c r="B246" s="316"/>
    </row>
    <row r="247" spans="1:2" x14ac:dyDescent="0.2">
      <c r="A247" s="316"/>
      <c r="B247" s="316"/>
    </row>
    <row r="248" spans="1:2" x14ac:dyDescent="0.2">
      <c r="A248" s="316"/>
      <c r="B248" s="316"/>
    </row>
    <row r="249" spans="1:2" x14ac:dyDescent="0.2">
      <c r="A249" s="316"/>
      <c r="B249" s="316"/>
    </row>
    <row r="250" spans="1:2" x14ac:dyDescent="0.2">
      <c r="A250" s="316"/>
      <c r="B250" s="316"/>
    </row>
    <row r="251" spans="1:2" x14ac:dyDescent="0.2">
      <c r="A251" s="316"/>
      <c r="B251" s="316"/>
    </row>
    <row r="252" spans="1:2" x14ac:dyDescent="0.2">
      <c r="A252" s="316"/>
      <c r="B252" s="316"/>
    </row>
    <row r="253" spans="1:2" x14ac:dyDescent="0.2">
      <c r="A253" s="316"/>
      <c r="B253" s="316"/>
    </row>
    <row r="254" spans="1:2" x14ac:dyDescent="0.2">
      <c r="A254" s="316"/>
      <c r="B254" s="316"/>
    </row>
    <row r="255" spans="1:2" x14ac:dyDescent="0.2">
      <c r="A255" s="316"/>
      <c r="B255" s="316"/>
    </row>
    <row r="256" spans="1:2" x14ac:dyDescent="0.2">
      <c r="A256" s="316"/>
      <c r="B256" s="316"/>
    </row>
    <row r="257" spans="1:2" x14ac:dyDescent="0.2">
      <c r="A257" s="316"/>
      <c r="B257" s="316"/>
    </row>
    <row r="258" spans="1:2" x14ac:dyDescent="0.2">
      <c r="A258" s="316"/>
      <c r="B258" s="316"/>
    </row>
    <row r="259" spans="1:2" x14ac:dyDescent="0.2">
      <c r="A259" s="316"/>
      <c r="B259" s="316"/>
    </row>
    <row r="260" spans="1:2" x14ac:dyDescent="0.2">
      <c r="A260" s="316"/>
      <c r="B260" s="316"/>
    </row>
    <row r="261" spans="1:2" x14ac:dyDescent="0.2">
      <c r="A261" s="316"/>
      <c r="B261" s="316"/>
    </row>
    <row r="262" spans="1:2" x14ac:dyDescent="0.2">
      <c r="A262" s="316"/>
      <c r="B262" s="316"/>
    </row>
    <row r="263" spans="1:2" x14ac:dyDescent="0.2">
      <c r="A263" s="316"/>
      <c r="B263" s="316"/>
    </row>
    <row r="264" spans="1:2" x14ac:dyDescent="0.2">
      <c r="A264" s="316"/>
      <c r="B264" s="316"/>
    </row>
    <row r="265" spans="1:2" x14ac:dyDescent="0.2">
      <c r="A265" s="316"/>
      <c r="B265" s="316"/>
    </row>
    <row r="266" spans="1:2" x14ac:dyDescent="0.2">
      <c r="A266" s="316"/>
      <c r="B266" s="316"/>
    </row>
    <row r="267" spans="1:2" x14ac:dyDescent="0.2">
      <c r="A267" s="316"/>
      <c r="B267" s="316"/>
    </row>
    <row r="268" spans="1:2" x14ac:dyDescent="0.2">
      <c r="A268" s="316"/>
      <c r="B268" s="316"/>
    </row>
    <row r="269" spans="1:2" x14ac:dyDescent="0.2">
      <c r="A269" s="316"/>
      <c r="B269" s="316"/>
    </row>
    <row r="270" spans="1:2" x14ac:dyDescent="0.2">
      <c r="A270" s="316"/>
      <c r="B270" s="316"/>
    </row>
    <row r="271" spans="1:2" x14ac:dyDescent="0.2">
      <c r="A271" s="316"/>
      <c r="B271" s="316"/>
    </row>
    <row r="272" spans="1:2" x14ac:dyDescent="0.2">
      <c r="A272" s="316"/>
      <c r="B272" s="316"/>
    </row>
    <row r="273" spans="1:2" x14ac:dyDescent="0.2">
      <c r="A273" s="316"/>
      <c r="B273" s="316"/>
    </row>
    <row r="274" spans="1:2" x14ac:dyDescent="0.2">
      <c r="A274" s="316"/>
      <c r="B274" s="316"/>
    </row>
    <row r="275" spans="1:2" x14ac:dyDescent="0.2">
      <c r="A275" s="316"/>
      <c r="B275" s="316"/>
    </row>
    <row r="276" spans="1:2" x14ac:dyDescent="0.2">
      <c r="A276" s="316"/>
      <c r="B276" s="316"/>
    </row>
    <row r="277" spans="1:2" x14ac:dyDescent="0.2">
      <c r="A277" s="316"/>
      <c r="B277" s="316"/>
    </row>
    <row r="278" spans="1:2" x14ac:dyDescent="0.2">
      <c r="A278" s="316"/>
      <c r="B278" s="316"/>
    </row>
    <row r="279" spans="1:2" x14ac:dyDescent="0.2">
      <c r="A279" s="316"/>
      <c r="B279" s="316"/>
    </row>
    <row r="280" spans="1:2" x14ac:dyDescent="0.2">
      <c r="A280" s="316"/>
      <c r="B280" s="316"/>
    </row>
    <row r="281" spans="1:2" x14ac:dyDescent="0.2">
      <c r="A281" s="316"/>
      <c r="B281" s="316"/>
    </row>
    <row r="282" spans="1:2" x14ac:dyDescent="0.2">
      <c r="A282" s="316"/>
      <c r="B282" s="316"/>
    </row>
    <row r="283" spans="1:2" x14ac:dyDescent="0.2">
      <c r="A283" s="316"/>
      <c r="B283" s="316"/>
    </row>
    <row r="284" spans="1:2" x14ac:dyDescent="0.2">
      <c r="A284" s="316"/>
      <c r="B284" s="316"/>
    </row>
    <row r="285" spans="1:2" x14ac:dyDescent="0.2">
      <c r="A285" s="316"/>
      <c r="B285" s="316"/>
    </row>
    <row r="286" spans="1:2" x14ac:dyDescent="0.2">
      <c r="A286" s="316"/>
      <c r="B286" s="316"/>
    </row>
    <row r="287" spans="1:2" x14ac:dyDescent="0.2">
      <c r="A287" s="316"/>
      <c r="B287" s="316"/>
    </row>
    <row r="288" spans="1:2" x14ac:dyDescent="0.2">
      <c r="A288" s="316"/>
      <c r="B288" s="316"/>
    </row>
    <row r="289" spans="1:2" x14ac:dyDescent="0.2">
      <c r="A289" s="316"/>
      <c r="B289" s="316"/>
    </row>
    <row r="290" spans="1:2" x14ac:dyDescent="0.2">
      <c r="A290" s="316"/>
      <c r="B290" s="316"/>
    </row>
    <row r="291" spans="1:2" x14ac:dyDescent="0.2">
      <c r="A291" s="316"/>
      <c r="B291" s="316"/>
    </row>
    <row r="292" spans="1:2" x14ac:dyDescent="0.2">
      <c r="A292" s="316"/>
      <c r="B292" s="316"/>
    </row>
    <row r="293" spans="1:2" x14ac:dyDescent="0.2">
      <c r="A293" s="316"/>
      <c r="B293" s="316"/>
    </row>
    <row r="294" spans="1:2" x14ac:dyDescent="0.2">
      <c r="A294" s="316"/>
      <c r="B294" s="316"/>
    </row>
    <row r="295" spans="1:2" x14ac:dyDescent="0.2">
      <c r="A295" s="316"/>
      <c r="B295" s="316"/>
    </row>
    <row r="296" spans="1:2" x14ac:dyDescent="0.2">
      <c r="A296" s="316"/>
      <c r="B296" s="316"/>
    </row>
    <row r="297" spans="1:2" x14ac:dyDescent="0.2">
      <c r="A297" s="316"/>
      <c r="B297" s="316"/>
    </row>
    <row r="298" spans="1:2" x14ac:dyDescent="0.2">
      <c r="A298" s="316"/>
      <c r="B298" s="316"/>
    </row>
  </sheetData>
  <mergeCells count="5">
    <mergeCell ref="I4:K4"/>
    <mergeCell ref="A6:B6"/>
    <mergeCell ref="C4:E4"/>
    <mergeCell ref="F4:H4"/>
    <mergeCell ref="L4:N4"/>
  </mergeCells>
  <pageMargins left="0.25" right="0.25" top="0.75" bottom="0.75" header="0.3" footer="0.3"/>
  <pageSetup paperSize="9" fitToHeight="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I24"/>
  <sheetViews>
    <sheetView showGridLines="0" zoomScaleNormal="100" workbookViewId="0">
      <selection activeCell="I24" sqref="A4:I24"/>
    </sheetView>
  </sheetViews>
  <sheetFormatPr baseColWidth="10" defaultColWidth="11" defaultRowHeight="12.75" x14ac:dyDescent="0.2"/>
  <cols>
    <col min="1" max="1" width="6.625" style="293" customWidth="1"/>
    <col min="2" max="2" width="13.25" bestFit="1" customWidth="1"/>
    <col min="3" max="9" width="8.875" style="280" customWidth="1"/>
  </cols>
  <sheetData>
    <row r="1" spans="1:9" ht="18" x14ac:dyDescent="0.2">
      <c r="A1" s="291" t="s">
        <v>57</v>
      </c>
      <c r="C1" s="281"/>
      <c r="D1" s="281"/>
      <c r="E1" s="281"/>
      <c r="F1" s="281"/>
      <c r="G1" s="281"/>
      <c r="H1" s="281"/>
      <c r="I1" s="281"/>
    </row>
    <row r="2" spans="1:9" ht="15.75" x14ac:dyDescent="0.25">
      <c r="A2" s="292" t="s">
        <v>447</v>
      </c>
      <c r="B2" s="246"/>
      <c r="C2" s="334"/>
      <c r="D2" s="334"/>
      <c r="E2" s="334"/>
      <c r="F2" s="334"/>
      <c r="G2" s="334"/>
      <c r="H2" s="334"/>
      <c r="I2" s="334"/>
    </row>
    <row r="3" spans="1:9" x14ac:dyDescent="0.2">
      <c r="B3" s="335"/>
      <c r="C3" s="336"/>
      <c r="D3" s="336"/>
      <c r="E3" s="336"/>
      <c r="F3" s="336"/>
      <c r="G3" s="336"/>
      <c r="H3" s="336"/>
      <c r="I3" s="336"/>
    </row>
    <row r="4" spans="1:9" ht="11.45" customHeight="1" x14ac:dyDescent="0.2">
      <c r="A4" s="511"/>
      <c r="B4" s="511"/>
      <c r="C4" s="515" t="s">
        <v>4</v>
      </c>
      <c r="D4" s="516"/>
      <c r="E4" s="517" t="s">
        <v>50</v>
      </c>
      <c r="F4" s="516"/>
      <c r="G4" s="517" t="s">
        <v>5</v>
      </c>
      <c r="H4" s="518"/>
      <c r="I4" s="513" t="s">
        <v>7</v>
      </c>
    </row>
    <row r="5" spans="1:9" ht="11.45" customHeight="1" x14ac:dyDescent="0.2">
      <c r="A5" s="512"/>
      <c r="B5" s="512"/>
      <c r="C5" s="339" t="s">
        <v>6</v>
      </c>
      <c r="D5" s="338" t="s">
        <v>0</v>
      </c>
      <c r="E5" s="340" t="s">
        <v>6</v>
      </c>
      <c r="F5" s="338" t="s">
        <v>0</v>
      </c>
      <c r="G5" s="340" t="s">
        <v>6</v>
      </c>
      <c r="H5" s="337" t="s">
        <v>0</v>
      </c>
      <c r="I5" s="514"/>
    </row>
    <row r="6" spans="1:9" ht="11.45" customHeight="1" x14ac:dyDescent="0.2">
      <c r="A6" s="519" t="s">
        <v>10</v>
      </c>
      <c r="B6" s="282" t="s">
        <v>71</v>
      </c>
      <c r="C6" s="319">
        <v>6</v>
      </c>
      <c r="D6" s="320">
        <v>0.4</v>
      </c>
      <c r="E6" s="319">
        <v>927</v>
      </c>
      <c r="F6" s="320">
        <v>63.8</v>
      </c>
      <c r="G6" s="319">
        <v>521</v>
      </c>
      <c r="H6" s="320">
        <v>35.799999999999997</v>
      </c>
      <c r="I6" s="321">
        <v>1454</v>
      </c>
    </row>
    <row r="7" spans="1:9" ht="11.45" customHeight="1" x14ac:dyDescent="0.2">
      <c r="A7" s="520"/>
      <c r="B7" s="283" t="s">
        <v>11</v>
      </c>
      <c r="C7" s="319">
        <v>1</v>
      </c>
      <c r="D7" s="320">
        <v>0.3</v>
      </c>
      <c r="E7" s="319">
        <v>28</v>
      </c>
      <c r="F7" s="320">
        <v>7.6</v>
      </c>
      <c r="G7" s="319">
        <v>340</v>
      </c>
      <c r="H7" s="320">
        <v>92.1</v>
      </c>
      <c r="I7" s="321">
        <v>369</v>
      </c>
    </row>
    <row r="8" spans="1:9" ht="11.45" customHeight="1" x14ac:dyDescent="0.2">
      <c r="A8" s="520"/>
      <c r="B8" s="283" t="s">
        <v>72</v>
      </c>
      <c r="C8" s="319">
        <v>8</v>
      </c>
      <c r="D8" s="320">
        <v>0.8</v>
      </c>
      <c r="E8" s="319">
        <v>147</v>
      </c>
      <c r="F8" s="320">
        <v>15.3</v>
      </c>
      <c r="G8" s="319">
        <v>805</v>
      </c>
      <c r="H8" s="320">
        <v>83.9</v>
      </c>
      <c r="I8" s="321">
        <v>960</v>
      </c>
    </row>
    <row r="9" spans="1:9" ht="11.45" customHeight="1" x14ac:dyDescent="0.2">
      <c r="A9" s="521"/>
      <c r="B9" s="290" t="s">
        <v>7</v>
      </c>
      <c r="C9" s="328">
        <v>15</v>
      </c>
      <c r="D9" s="329">
        <v>0.5</v>
      </c>
      <c r="E9" s="328">
        <v>1102</v>
      </c>
      <c r="F9" s="329">
        <v>39.6</v>
      </c>
      <c r="G9" s="328">
        <v>1666</v>
      </c>
      <c r="H9" s="329">
        <v>59.9</v>
      </c>
      <c r="I9" s="330">
        <v>2783</v>
      </c>
    </row>
    <row r="10" spans="1:9" ht="11.45" customHeight="1" x14ac:dyDescent="0.2">
      <c r="A10" s="519" t="s">
        <v>12</v>
      </c>
      <c r="B10" s="288" t="s">
        <v>71</v>
      </c>
      <c r="C10" s="319">
        <v>46</v>
      </c>
      <c r="D10" s="320">
        <v>5.3</v>
      </c>
      <c r="E10" s="319">
        <v>179</v>
      </c>
      <c r="F10" s="320">
        <v>20.6</v>
      </c>
      <c r="G10" s="319">
        <v>643</v>
      </c>
      <c r="H10" s="320">
        <v>74.099999999999994</v>
      </c>
      <c r="I10" s="321">
        <v>868</v>
      </c>
    </row>
    <row r="11" spans="1:9" ht="11.45" customHeight="1" x14ac:dyDescent="0.2">
      <c r="A11" s="520"/>
      <c r="B11" s="288" t="s">
        <v>72</v>
      </c>
      <c r="C11" s="319">
        <v>215</v>
      </c>
      <c r="D11" s="320">
        <v>25</v>
      </c>
      <c r="E11" s="319">
        <v>138</v>
      </c>
      <c r="F11" s="320">
        <v>16.100000000000001</v>
      </c>
      <c r="G11" s="319">
        <v>506</v>
      </c>
      <c r="H11" s="320">
        <v>58.9</v>
      </c>
      <c r="I11" s="321">
        <v>859</v>
      </c>
    </row>
    <row r="12" spans="1:9" ht="11.45" customHeight="1" x14ac:dyDescent="0.2">
      <c r="A12" s="521"/>
      <c r="B12" s="290" t="s">
        <v>7</v>
      </c>
      <c r="C12" s="328">
        <v>261</v>
      </c>
      <c r="D12" s="329">
        <v>15.1</v>
      </c>
      <c r="E12" s="328">
        <v>317</v>
      </c>
      <c r="F12" s="329">
        <v>18.399999999999999</v>
      </c>
      <c r="G12" s="328">
        <v>1149</v>
      </c>
      <c r="H12" s="329">
        <v>66.5</v>
      </c>
      <c r="I12" s="330">
        <v>1727</v>
      </c>
    </row>
    <row r="13" spans="1:9" ht="11.45" customHeight="1" x14ac:dyDescent="0.2">
      <c r="A13" s="519" t="s">
        <v>13</v>
      </c>
      <c r="B13" s="288" t="s">
        <v>71</v>
      </c>
      <c r="C13" s="319">
        <v>63</v>
      </c>
      <c r="D13" s="320">
        <v>1.3</v>
      </c>
      <c r="E13" s="319">
        <v>3011</v>
      </c>
      <c r="F13" s="320">
        <v>60.7</v>
      </c>
      <c r="G13" s="319">
        <v>1889</v>
      </c>
      <c r="H13" s="320">
        <v>38.1</v>
      </c>
      <c r="I13" s="321">
        <v>4963</v>
      </c>
    </row>
    <row r="14" spans="1:9" ht="11.45" customHeight="1" x14ac:dyDescent="0.2">
      <c r="A14" s="520"/>
      <c r="B14" s="288" t="s">
        <v>11</v>
      </c>
      <c r="C14" s="319">
        <v>61</v>
      </c>
      <c r="D14" s="320">
        <v>14.8</v>
      </c>
      <c r="E14" s="319">
        <v>237</v>
      </c>
      <c r="F14" s="320">
        <v>57.5</v>
      </c>
      <c r="G14" s="319">
        <v>114</v>
      </c>
      <c r="H14" s="320">
        <v>27.7</v>
      </c>
      <c r="I14" s="321">
        <v>412</v>
      </c>
    </row>
    <row r="15" spans="1:9" ht="11.45" customHeight="1" x14ac:dyDescent="0.2">
      <c r="A15" s="520"/>
      <c r="B15" s="288" t="s">
        <v>72</v>
      </c>
      <c r="C15" s="319">
        <v>347</v>
      </c>
      <c r="D15" s="320">
        <v>12.8</v>
      </c>
      <c r="E15" s="319">
        <v>1275</v>
      </c>
      <c r="F15" s="320">
        <v>47.1</v>
      </c>
      <c r="G15" s="319">
        <v>1087</v>
      </c>
      <c r="H15" s="320">
        <v>40.1</v>
      </c>
      <c r="I15" s="321">
        <v>2709</v>
      </c>
    </row>
    <row r="16" spans="1:9" ht="11.45" customHeight="1" x14ac:dyDescent="0.2">
      <c r="A16" s="521"/>
      <c r="B16" s="290" t="s">
        <v>7</v>
      </c>
      <c r="C16" s="328">
        <v>471</v>
      </c>
      <c r="D16" s="329">
        <v>5.8</v>
      </c>
      <c r="E16" s="328">
        <v>4523</v>
      </c>
      <c r="F16" s="329">
        <v>56</v>
      </c>
      <c r="G16" s="328">
        <v>3090</v>
      </c>
      <c r="H16" s="329">
        <v>38.200000000000003</v>
      </c>
      <c r="I16" s="330">
        <v>8084</v>
      </c>
    </row>
    <row r="17" spans="1:9" ht="11.45" customHeight="1" x14ac:dyDescent="0.2">
      <c r="A17" s="519" t="s">
        <v>14</v>
      </c>
      <c r="B17" s="288" t="s">
        <v>71</v>
      </c>
      <c r="C17" s="319">
        <v>140</v>
      </c>
      <c r="D17" s="320">
        <v>2.5</v>
      </c>
      <c r="E17" s="319">
        <v>3117</v>
      </c>
      <c r="F17" s="320">
        <v>56.8</v>
      </c>
      <c r="G17" s="319">
        <v>2235</v>
      </c>
      <c r="H17" s="320">
        <v>40.700000000000003</v>
      </c>
      <c r="I17" s="321">
        <v>5492</v>
      </c>
    </row>
    <row r="18" spans="1:9" ht="11.45" customHeight="1" x14ac:dyDescent="0.2">
      <c r="A18" s="520"/>
      <c r="B18" s="288" t="s">
        <v>11</v>
      </c>
      <c r="C18" s="319">
        <v>47</v>
      </c>
      <c r="D18" s="320">
        <v>5.2</v>
      </c>
      <c r="E18" s="319">
        <v>198</v>
      </c>
      <c r="F18" s="320">
        <v>21.9</v>
      </c>
      <c r="G18" s="319">
        <v>660</v>
      </c>
      <c r="H18" s="320">
        <v>72.900000000000006</v>
      </c>
      <c r="I18" s="321">
        <v>905</v>
      </c>
    </row>
    <row r="19" spans="1:9" ht="11.45" customHeight="1" x14ac:dyDescent="0.2">
      <c r="A19" s="520"/>
      <c r="B19" s="288" t="s">
        <v>72</v>
      </c>
      <c r="C19" s="319">
        <v>221</v>
      </c>
      <c r="D19" s="320">
        <v>6.1</v>
      </c>
      <c r="E19" s="319">
        <v>1000</v>
      </c>
      <c r="F19" s="320">
        <v>27.4</v>
      </c>
      <c r="G19" s="319">
        <v>2424</v>
      </c>
      <c r="H19" s="320">
        <v>66.5</v>
      </c>
      <c r="I19" s="321">
        <v>3645</v>
      </c>
    </row>
    <row r="20" spans="1:9" ht="11.45" customHeight="1" x14ac:dyDescent="0.2">
      <c r="A20" s="521"/>
      <c r="B20" s="290" t="s">
        <v>7</v>
      </c>
      <c r="C20" s="328">
        <v>408</v>
      </c>
      <c r="D20" s="329">
        <v>4.0999999999999996</v>
      </c>
      <c r="E20" s="328">
        <v>4315</v>
      </c>
      <c r="F20" s="329">
        <v>43</v>
      </c>
      <c r="G20" s="328">
        <v>5319</v>
      </c>
      <c r="H20" s="329">
        <v>53</v>
      </c>
      <c r="I20" s="330">
        <v>10042</v>
      </c>
    </row>
    <row r="21" spans="1:9" ht="11.45" customHeight="1" x14ac:dyDescent="0.2">
      <c r="A21" s="489" t="s">
        <v>15</v>
      </c>
      <c r="B21" s="288" t="s">
        <v>71</v>
      </c>
      <c r="C21" s="319">
        <v>255</v>
      </c>
      <c r="D21" s="320">
        <v>2</v>
      </c>
      <c r="E21" s="319">
        <v>7234</v>
      </c>
      <c r="F21" s="320">
        <v>56.6</v>
      </c>
      <c r="G21" s="319">
        <v>5288</v>
      </c>
      <c r="H21" s="320">
        <v>41.4</v>
      </c>
      <c r="I21" s="321">
        <v>12777</v>
      </c>
    </row>
    <row r="22" spans="1:9" ht="11.45" customHeight="1" x14ac:dyDescent="0.2">
      <c r="A22" s="490"/>
      <c r="B22" s="288" t="s">
        <v>11</v>
      </c>
      <c r="C22" s="319">
        <v>109</v>
      </c>
      <c r="D22" s="320">
        <v>6.5</v>
      </c>
      <c r="E22" s="319">
        <v>463</v>
      </c>
      <c r="F22" s="320">
        <v>27.5</v>
      </c>
      <c r="G22" s="319">
        <v>1114</v>
      </c>
      <c r="H22" s="320">
        <v>66.099999999999994</v>
      </c>
      <c r="I22" s="321">
        <v>1686</v>
      </c>
    </row>
    <row r="23" spans="1:9" ht="11.45" customHeight="1" x14ac:dyDescent="0.2">
      <c r="A23" s="490"/>
      <c r="B23" s="288" t="s">
        <v>72</v>
      </c>
      <c r="C23" s="319">
        <v>791</v>
      </c>
      <c r="D23" s="320">
        <v>9.6999999999999993</v>
      </c>
      <c r="E23" s="319">
        <v>2560</v>
      </c>
      <c r="F23" s="320">
        <v>31.3</v>
      </c>
      <c r="G23" s="319">
        <v>4822</v>
      </c>
      <c r="H23" s="320">
        <v>59</v>
      </c>
      <c r="I23" s="321">
        <v>8173</v>
      </c>
    </row>
    <row r="24" spans="1:9" ht="11.45" customHeight="1" x14ac:dyDescent="0.2">
      <c r="A24" s="490"/>
      <c r="B24" s="289" t="s">
        <v>7</v>
      </c>
      <c r="C24" s="331">
        <v>1155</v>
      </c>
      <c r="D24" s="332">
        <v>5.0999999999999996</v>
      </c>
      <c r="E24" s="331">
        <v>10257</v>
      </c>
      <c r="F24" s="332">
        <v>45.3</v>
      </c>
      <c r="G24" s="331">
        <v>11224</v>
      </c>
      <c r="H24" s="332">
        <v>49.6</v>
      </c>
      <c r="I24" s="333">
        <v>22636</v>
      </c>
    </row>
  </sheetData>
  <mergeCells count="10">
    <mergeCell ref="A4:B5"/>
    <mergeCell ref="I4:I5"/>
    <mergeCell ref="A21:A24"/>
    <mergeCell ref="C4:D4"/>
    <mergeCell ref="E4:F4"/>
    <mergeCell ref="G4:H4"/>
    <mergeCell ref="A6:A9"/>
    <mergeCell ref="A10:A12"/>
    <mergeCell ref="A13:A16"/>
    <mergeCell ref="A17:A20"/>
  </mergeCells>
  <pageMargins left="0.7" right="0.7" top="0.75" bottom="0.75" header="0.3" footer="0.3"/>
  <pageSetup paperSize="9" scale="91" fitToHeight="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N39"/>
  <sheetViews>
    <sheetView showGridLines="0" zoomScaleNormal="100" workbookViewId="0">
      <selection activeCell="A4" sqref="A4:N24"/>
    </sheetView>
  </sheetViews>
  <sheetFormatPr baseColWidth="10" defaultRowHeight="12.75" x14ac:dyDescent="0.2"/>
  <cols>
    <col min="1" max="1" width="6.75" customWidth="1"/>
    <col min="2" max="2" width="14.625" bestFit="1" customWidth="1"/>
    <col min="3" max="3" width="5.625" bestFit="1" customWidth="1"/>
    <col min="4" max="4" width="4" bestFit="1" customWidth="1"/>
    <col min="5" max="5" width="4.125" bestFit="1" customWidth="1"/>
    <col min="6" max="6" width="5.625" bestFit="1" customWidth="1"/>
    <col min="7" max="7" width="4.125" bestFit="1" customWidth="1"/>
    <col min="8" max="8" width="4.75" bestFit="1" customWidth="1"/>
    <col min="9" max="9" width="5.625" bestFit="1" customWidth="1"/>
    <col min="10" max="10" width="4.125" bestFit="1" customWidth="1"/>
    <col min="11" max="11" width="4.75" bestFit="1" customWidth="1"/>
    <col min="12" max="12" width="5.625" bestFit="1" customWidth="1"/>
    <col min="13" max="14" width="4.75" bestFit="1" customWidth="1"/>
  </cols>
  <sheetData>
    <row r="1" spans="1:14" ht="18" x14ac:dyDescent="0.25">
      <c r="A1" s="48" t="s">
        <v>58</v>
      </c>
      <c r="C1" s="28"/>
      <c r="D1" s="28"/>
      <c r="E1" s="28"/>
      <c r="F1" s="28"/>
      <c r="G1" s="28"/>
      <c r="H1" s="28"/>
      <c r="I1" s="28"/>
      <c r="J1" s="28"/>
      <c r="K1" s="28"/>
      <c r="L1" s="29"/>
      <c r="M1" s="29"/>
      <c r="N1" s="29"/>
    </row>
    <row r="2" spans="1:14" ht="18" x14ac:dyDescent="0.25">
      <c r="A2" s="54" t="s">
        <v>447</v>
      </c>
      <c r="C2" s="30"/>
      <c r="D2" s="30"/>
      <c r="E2" s="30"/>
      <c r="F2" s="30"/>
      <c r="G2" s="30"/>
      <c r="H2" s="30"/>
      <c r="I2" s="30"/>
      <c r="J2" s="30"/>
      <c r="K2" s="30"/>
      <c r="L2" s="5"/>
      <c r="M2" s="5"/>
      <c r="N2" s="5"/>
    </row>
    <row r="3" spans="1:14" ht="18" x14ac:dyDescent="0.25">
      <c r="B3" s="27"/>
      <c r="C3" s="30"/>
      <c r="D3" s="30"/>
      <c r="E3" s="30"/>
      <c r="F3" s="30"/>
      <c r="G3" s="30"/>
      <c r="H3" s="30"/>
      <c r="I3" s="30"/>
      <c r="J3" s="30"/>
      <c r="K3" s="30"/>
      <c r="L3" s="5"/>
      <c r="M3" s="5"/>
      <c r="N3" s="5"/>
    </row>
    <row r="4" spans="1:14" ht="15" customHeight="1" x14ac:dyDescent="0.2">
      <c r="A4" s="31"/>
      <c r="B4" s="32"/>
      <c r="C4" s="36" t="s">
        <v>4</v>
      </c>
      <c r="D4" s="34"/>
      <c r="E4" s="35"/>
      <c r="F4" s="36" t="s">
        <v>50</v>
      </c>
      <c r="G4" s="34"/>
      <c r="H4" s="35"/>
      <c r="I4" s="36" t="s">
        <v>5</v>
      </c>
      <c r="J4" s="33"/>
      <c r="K4" s="33"/>
      <c r="L4" s="37" t="s">
        <v>7</v>
      </c>
      <c r="M4" s="33"/>
      <c r="N4" s="33"/>
    </row>
    <row r="5" spans="1:14" ht="15" customHeight="1" x14ac:dyDescent="0.2">
      <c r="A5" s="31"/>
      <c r="B5" s="38"/>
      <c r="C5" s="41" t="s">
        <v>8</v>
      </c>
      <c r="D5" s="40" t="s">
        <v>9</v>
      </c>
      <c r="E5" s="39" t="s">
        <v>7</v>
      </c>
      <c r="F5" s="41" t="s">
        <v>8</v>
      </c>
      <c r="G5" s="40" t="s">
        <v>9</v>
      </c>
      <c r="H5" s="39" t="s">
        <v>7</v>
      </c>
      <c r="I5" s="41" t="s">
        <v>8</v>
      </c>
      <c r="J5" s="40" t="s">
        <v>9</v>
      </c>
      <c r="K5" s="39" t="s">
        <v>7</v>
      </c>
      <c r="L5" s="42" t="s">
        <v>8</v>
      </c>
      <c r="M5" s="40" t="s">
        <v>9</v>
      </c>
      <c r="N5" s="39" t="s">
        <v>7</v>
      </c>
    </row>
    <row r="6" spans="1:14" ht="15" customHeight="1" x14ac:dyDescent="0.2">
      <c r="A6" s="494" t="s">
        <v>10</v>
      </c>
      <c r="B6" s="282" t="s">
        <v>71</v>
      </c>
      <c r="C6" s="173">
        <v>1</v>
      </c>
      <c r="D6" s="174">
        <v>5</v>
      </c>
      <c r="E6" s="175">
        <v>6</v>
      </c>
      <c r="F6" s="173">
        <v>468</v>
      </c>
      <c r="G6" s="174">
        <v>459</v>
      </c>
      <c r="H6" s="175">
        <v>927</v>
      </c>
      <c r="I6" s="173">
        <v>244</v>
      </c>
      <c r="J6" s="174">
        <v>277</v>
      </c>
      <c r="K6" s="176">
        <v>521</v>
      </c>
      <c r="L6" s="177">
        <v>713</v>
      </c>
      <c r="M6" s="174">
        <v>741</v>
      </c>
      <c r="N6" s="176">
        <v>1454</v>
      </c>
    </row>
    <row r="7" spans="1:14" ht="15" customHeight="1" x14ac:dyDescent="0.2">
      <c r="A7" s="495"/>
      <c r="B7" s="283" t="s">
        <v>11</v>
      </c>
      <c r="C7" s="173" t="s">
        <v>67</v>
      </c>
      <c r="D7" s="174">
        <v>1</v>
      </c>
      <c r="E7" s="175">
        <v>1</v>
      </c>
      <c r="F7" s="173">
        <v>15</v>
      </c>
      <c r="G7" s="174">
        <v>13</v>
      </c>
      <c r="H7" s="175">
        <v>28</v>
      </c>
      <c r="I7" s="173">
        <v>123</v>
      </c>
      <c r="J7" s="174">
        <v>217</v>
      </c>
      <c r="K7" s="176">
        <v>340</v>
      </c>
      <c r="L7" s="177">
        <v>138</v>
      </c>
      <c r="M7" s="174">
        <v>231</v>
      </c>
      <c r="N7" s="176">
        <v>369</v>
      </c>
    </row>
    <row r="8" spans="1:14" ht="15" customHeight="1" x14ac:dyDescent="0.2">
      <c r="A8" s="495"/>
      <c r="B8" s="283" t="s">
        <v>72</v>
      </c>
      <c r="C8" s="173" t="s">
        <v>67</v>
      </c>
      <c r="D8" s="174">
        <v>8</v>
      </c>
      <c r="E8" s="175">
        <v>8</v>
      </c>
      <c r="F8" s="173">
        <v>61</v>
      </c>
      <c r="G8" s="174">
        <v>86</v>
      </c>
      <c r="H8" s="175">
        <v>147</v>
      </c>
      <c r="I8" s="173">
        <v>277</v>
      </c>
      <c r="J8" s="174">
        <v>528</v>
      </c>
      <c r="K8" s="176">
        <v>805</v>
      </c>
      <c r="L8" s="177">
        <v>338</v>
      </c>
      <c r="M8" s="174">
        <v>622</v>
      </c>
      <c r="N8" s="176">
        <v>960</v>
      </c>
    </row>
    <row r="9" spans="1:14" ht="15" customHeight="1" x14ac:dyDescent="0.2">
      <c r="A9" s="501"/>
      <c r="B9" s="284" t="s">
        <v>7</v>
      </c>
      <c r="C9" s="178">
        <v>1</v>
      </c>
      <c r="D9" s="179">
        <v>14</v>
      </c>
      <c r="E9" s="178">
        <v>15</v>
      </c>
      <c r="F9" s="178">
        <v>544</v>
      </c>
      <c r="G9" s="179">
        <v>558</v>
      </c>
      <c r="H9" s="178">
        <v>1102</v>
      </c>
      <c r="I9" s="178">
        <v>644</v>
      </c>
      <c r="J9" s="179">
        <v>1022</v>
      </c>
      <c r="K9" s="178">
        <v>1666</v>
      </c>
      <c r="L9" s="271">
        <v>1189</v>
      </c>
      <c r="M9" s="179">
        <v>1594</v>
      </c>
      <c r="N9" s="178">
        <v>2783</v>
      </c>
    </row>
    <row r="10" spans="1:14" ht="15" customHeight="1" x14ac:dyDescent="0.2">
      <c r="A10" s="494" t="s">
        <v>12</v>
      </c>
      <c r="B10" s="282" t="s">
        <v>71</v>
      </c>
      <c r="C10" s="180">
        <v>27</v>
      </c>
      <c r="D10" s="181">
        <v>19</v>
      </c>
      <c r="E10" s="182">
        <v>46</v>
      </c>
      <c r="F10" s="180">
        <v>95</v>
      </c>
      <c r="G10" s="181">
        <v>84</v>
      </c>
      <c r="H10" s="182">
        <v>179</v>
      </c>
      <c r="I10" s="180">
        <v>302</v>
      </c>
      <c r="J10" s="181">
        <v>341</v>
      </c>
      <c r="K10" s="183">
        <v>643</v>
      </c>
      <c r="L10" s="184">
        <v>424</v>
      </c>
      <c r="M10" s="181">
        <v>444</v>
      </c>
      <c r="N10" s="183">
        <v>868</v>
      </c>
    </row>
    <row r="11" spans="1:14" ht="15" customHeight="1" x14ac:dyDescent="0.2">
      <c r="A11" s="495"/>
      <c r="B11" s="283" t="s">
        <v>72</v>
      </c>
      <c r="C11" s="173">
        <v>102</v>
      </c>
      <c r="D11" s="174">
        <v>113</v>
      </c>
      <c r="E11" s="175">
        <v>215</v>
      </c>
      <c r="F11" s="173">
        <v>48</v>
      </c>
      <c r="G11" s="174">
        <v>90</v>
      </c>
      <c r="H11" s="175">
        <v>138</v>
      </c>
      <c r="I11" s="173">
        <v>175</v>
      </c>
      <c r="J11" s="174">
        <v>331</v>
      </c>
      <c r="K11" s="176">
        <v>506</v>
      </c>
      <c r="L11" s="177">
        <v>325</v>
      </c>
      <c r="M11" s="174">
        <v>534</v>
      </c>
      <c r="N11" s="176">
        <v>859</v>
      </c>
    </row>
    <row r="12" spans="1:14" ht="15" customHeight="1" x14ac:dyDescent="0.2">
      <c r="A12" s="501"/>
      <c r="B12" s="285" t="s">
        <v>7</v>
      </c>
      <c r="C12" s="185">
        <v>129</v>
      </c>
      <c r="D12" s="186">
        <v>132</v>
      </c>
      <c r="E12" s="185">
        <v>261</v>
      </c>
      <c r="F12" s="185">
        <v>143</v>
      </c>
      <c r="G12" s="186">
        <v>174</v>
      </c>
      <c r="H12" s="185">
        <v>317</v>
      </c>
      <c r="I12" s="185">
        <v>477</v>
      </c>
      <c r="J12" s="186">
        <v>672</v>
      </c>
      <c r="K12" s="185">
        <v>1149</v>
      </c>
      <c r="L12" s="272">
        <v>749</v>
      </c>
      <c r="M12" s="186">
        <v>978</v>
      </c>
      <c r="N12" s="185">
        <v>1727</v>
      </c>
    </row>
    <row r="13" spans="1:14" ht="15" customHeight="1" x14ac:dyDescent="0.2">
      <c r="A13" s="494" t="s">
        <v>13</v>
      </c>
      <c r="B13" s="283" t="s">
        <v>71</v>
      </c>
      <c r="C13" s="173">
        <v>36</v>
      </c>
      <c r="D13" s="174">
        <v>27</v>
      </c>
      <c r="E13" s="175">
        <v>63</v>
      </c>
      <c r="F13" s="173">
        <v>1562</v>
      </c>
      <c r="G13" s="174">
        <v>1449</v>
      </c>
      <c r="H13" s="175">
        <v>3011</v>
      </c>
      <c r="I13" s="173">
        <v>938</v>
      </c>
      <c r="J13" s="174">
        <v>951</v>
      </c>
      <c r="K13" s="176">
        <v>1889</v>
      </c>
      <c r="L13" s="177">
        <v>2536</v>
      </c>
      <c r="M13" s="174">
        <v>2427</v>
      </c>
      <c r="N13" s="176">
        <v>4963</v>
      </c>
    </row>
    <row r="14" spans="1:14" ht="15" customHeight="1" x14ac:dyDescent="0.2">
      <c r="A14" s="495"/>
      <c r="B14" s="283" t="s">
        <v>11</v>
      </c>
      <c r="C14" s="173">
        <v>61</v>
      </c>
      <c r="D14" s="174" t="s">
        <v>67</v>
      </c>
      <c r="E14" s="175">
        <v>61</v>
      </c>
      <c r="F14" s="173">
        <v>214</v>
      </c>
      <c r="G14" s="174">
        <v>23</v>
      </c>
      <c r="H14" s="175">
        <v>237</v>
      </c>
      <c r="I14" s="173">
        <v>93</v>
      </c>
      <c r="J14" s="174">
        <v>21</v>
      </c>
      <c r="K14" s="176">
        <v>114</v>
      </c>
      <c r="L14" s="177">
        <v>368</v>
      </c>
      <c r="M14" s="174">
        <v>44</v>
      </c>
      <c r="N14" s="176">
        <v>412</v>
      </c>
    </row>
    <row r="15" spans="1:14" ht="15" customHeight="1" x14ac:dyDescent="0.2">
      <c r="A15" s="495"/>
      <c r="B15" s="283" t="s">
        <v>72</v>
      </c>
      <c r="C15" s="173">
        <v>178</v>
      </c>
      <c r="D15" s="174">
        <v>169</v>
      </c>
      <c r="E15" s="175">
        <v>347</v>
      </c>
      <c r="F15" s="173">
        <v>590</v>
      </c>
      <c r="G15" s="174">
        <v>685</v>
      </c>
      <c r="H15" s="175">
        <v>1275</v>
      </c>
      <c r="I15" s="173">
        <v>458</v>
      </c>
      <c r="J15" s="174">
        <v>629</v>
      </c>
      <c r="K15" s="176">
        <v>1087</v>
      </c>
      <c r="L15" s="177">
        <v>1226</v>
      </c>
      <c r="M15" s="174">
        <v>1483</v>
      </c>
      <c r="N15" s="176">
        <v>2709</v>
      </c>
    </row>
    <row r="16" spans="1:14" ht="15" customHeight="1" x14ac:dyDescent="0.2">
      <c r="A16" s="501"/>
      <c r="B16" s="284" t="s">
        <v>7</v>
      </c>
      <c r="C16" s="178">
        <v>275</v>
      </c>
      <c r="D16" s="179">
        <v>196</v>
      </c>
      <c r="E16" s="178">
        <v>471</v>
      </c>
      <c r="F16" s="178">
        <v>2366</v>
      </c>
      <c r="G16" s="179">
        <v>2157</v>
      </c>
      <c r="H16" s="178">
        <v>4523</v>
      </c>
      <c r="I16" s="178">
        <v>1489</v>
      </c>
      <c r="J16" s="179">
        <v>1601</v>
      </c>
      <c r="K16" s="178">
        <v>3090</v>
      </c>
      <c r="L16" s="271">
        <v>4130</v>
      </c>
      <c r="M16" s="179">
        <v>3954</v>
      </c>
      <c r="N16" s="178">
        <v>8084</v>
      </c>
    </row>
    <row r="17" spans="1:14" ht="15" customHeight="1" x14ac:dyDescent="0.2">
      <c r="A17" s="494" t="s">
        <v>14</v>
      </c>
      <c r="B17" s="282" t="s">
        <v>71</v>
      </c>
      <c r="C17" s="180">
        <v>98</v>
      </c>
      <c r="D17" s="181">
        <v>42</v>
      </c>
      <c r="E17" s="182">
        <v>140</v>
      </c>
      <c r="F17" s="180">
        <v>1680</v>
      </c>
      <c r="G17" s="181">
        <v>1437</v>
      </c>
      <c r="H17" s="182">
        <v>3117</v>
      </c>
      <c r="I17" s="180">
        <v>1109</v>
      </c>
      <c r="J17" s="181">
        <v>1126</v>
      </c>
      <c r="K17" s="183">
        <v>2235</v>
      </c>
      <c r="L17" s="184">
        <v>2887</v>
      </c>
      <c r="M17" s="181">
        <v>2605</v>
      </c>
      <c r="N17" s="183">
        <v>5492</v>
      </c>
    </row>
    <row r="18" spans="1:14" ht="15" customHeight="1" x14ac:dyDescent="0.2">
      <c r="A18" s="495"/>
      <c r="B18" s="283" t="s">
        <v>11</v>
      </c>
      <c r="C18" s="173">
        <v>30</v>
      </c>
      <c r="D18" s="174">
        <v>17</v>
      </c>
      <c r="E18" s="175">
        <v>47</v>
      </c>
      <c r="F18" s="173">
        <v>84</v>
      </c>
      <c r="G18" s="174">
        <v>114</v>
      </c>
      <c r="H18" s="175">
        <v>198</v>
      </c>
      <c r="I18" s="173">
        <v>244</v>
      </c>
      <c r="J18" s="174">
        <v>416</v>
      </c>
      <c r="K18" s="176">
        <v>660</v>
      </c>
      <c r="L18" s="177">
        <v>358</v>
      </c>
      <c r="M18" s="174">
        <v>547</v>
      </c>
      <c r="N18" s="176">
        <v>905</v>
      </c>
    </row>
    <row r="19" spans="1:14" ht="15" customHeight="1" x14ac:dyDescent="0.2">
      <c r="A19" s="495"/>
      <c r="B19" s="283" t="s">
        <v>72</v>
      </c>
      <c r="C19" s="173">
        <v>116</v>
      </c>
      <c r="D19" s="174">
        <v>105</v>
      </c>
      <c r="E19" s="175">
        <v>221</v>
      </c>
      <c r="F19" s="173">
        <v>463</v>
      </c>
      <c r="G19" s="174">
        <v>537</v>
      </c>
      <c r="H19" s="175">
        <v>1000</v>
      </c>
      <c r="I19" s="173">
        <v>1216</v>
      </c>
      <c r="J19" s="174">
        <v>1208</v>
      </c>
      <c r="K19" s="176">
        <v>2424</v>
      </c>
      <c r="L19" s="177">
        <v>1795</v>
      </c>
      <c r="M19" s="174">
        <v>1850</v>
      </c>
      <c r="N19" s="176">
        <v>3645</v>
      </c>
    </row>
    <row r="20" spans="1:14" ht="15" customHeight="1" x14ac:dyDescent="0.2">
      <c r="A20" s="501"/>
      <c r="B20" s="285" t="s">
        <v>7</v>
      </c>
      <c r="C20" s="185">
        <v>244</v>
      </c>
      <c r="D20" s="186">
        <v>164</v>
      </c>
      <c r="E20" s="185">
        <v>408</v>
      </c>
      <c r="F20" s="185">
        <v>2227</v>
      </c>
      <c r="G20" s="186">
        <v>2088</v>
      </c>
      <c r="H20" s="185">
        <v>4315</v>
      </c>
      <c r="I20" s="185">
        <v>2569</v>
      </c>
      <c r="J20" s="186">
        <v>2750</v>
      </c>
      <c r="K20" s="185">
        <v>5319</v>
      </c>
      <c r="L20" s="272">
        <v>5040</v>
      </c>
      <c r="M20" s="186">
        <v>5002</v>
      </c>
      <c r="N20" s="185">
        <v>10042</v>
      </c>
    </row>
    <row r="21" spans="1:14" ht="15" customHeight="1" x14ac:dyDescent="0.2">
      <c r="A21" s="494" t="s">
        <v>15</v>
      </c>
      <c r="B21" s="283" t="s">
        <v>71</v>
      </c>
      <c r="C21" s="173">
        <v>162</v>
      </c>
      <c r="D21" s="174">
        <v>93</v>
      </c>
      <c r="E21" s="175">
        <v>255</v>
      </c>
      <c r="F21" s="173">
        <v>3805</v>
      </c>
      <c r="G21" s="174">
        <v>3429</v>
      </c>
      <c r="H21" s="175">
        <v>7234</v>
      </c>
      <c r="I21" s="173">
        <v>2593</v>
      </c>
      <c r="J21" s="174">
        <v>2695</v>
      </c>
      <c r="K21" s="175">
        <v>5288</v>
      </c>
      <c r="L21" s="177">
        <v>6560</v>
      </c>
      <c r="M21" s="174">
        <v>6217</v>
      </c>
      <c r="N21" s="175">
        <v>12777</v>
      </c>
    </row>
    <row r="22" spans="1:14" ht="15" customHeight="1" x14ac:dyDescent="0.2">
      <c r="A22" s="495"/>
      <c r="B22" s="283" t="s">
        <v>11</v>
      </c>
      <c r="C22" s="173">
        <v>91</v>
      </c>
      <c r="D22" s="174">
        <v>18</v>
      </c>
      <c r="E22" s="175">
        <v>109</v>
      </c>
      <c r="F22" s="173">
        <v>313</v>
      </c>
      <c r="G22" s="174">
        <v>150</v>
      </c>
      <c r="H22" s="175">
        <v>463</v>
      </c>
      <c r="I22" s="173">
        <v>460</v>
      </c>
      <c r="J22" s="174">
        <v>654</v>
      </c>
      <c r="K22" s="175">
        <v>1114</v>
      </c>
      <c r="L22" s="177">
        <v>864</v>
      </c>
      <c r="M22" s="174">
        <v>822</v>
      </c>
      <c r="N22" s="175">
        <v>1686</v>
      </c>
    </row>
    <row r="23" spans="1:14" ht="15" customHeight="1" x14ac:dyDescent="0.2">
      <c r="A23" s="495"/>
      <c r="B23" s="283" t="s">
        <v>72</v>
      </c>
      <c r="C23" s="173">
        <v>396</v>
      </c>
      <c r="D23" s="174">
        <v>395</v>
      </c>
      <c r="E23" s="175">
        <v>791</v>
      </c>
      <c r="F23" s="173">
        <v>1162</v>
      </c>
      <c r="G23" s="174">
        <v>1398</v>
      </c>
      <c r="H23" s="175">
        <v>2560</v>
      </c>
      <c r="I23" s="173">
        <v>2126</v>
      </c>
      <c r="J23" s="174">
        <v>2696</v>
      </c>
      <c r="K23" s="175">
        <v>4822</v>
      </c>
      <c r="L23" s="177">
        <v>3684</v>
      </c>
      <c r="M23" s="174">
        <v>4489</v>
      </c>
      <c r="N23" s="175">
        <v>8173</v>
      </c>
    </row>
    <row r="24" spans="1:14" ht="15" customHeight="1" x14ac:dyDescent="0.2">
      <c r="A24" s="495"/>
      <c r="B24" s="284" t="s">
        <v>7</v>
      </c>
      <c r="C24" s="187">
        <v>649</v>
      </c>
      <c r="D24" s="188">
        <v>506</v>
      </c>
      <c r="E24" s="187">
        <v>1155</v>
      </c>
      <c r="F24" s="187">
        <v>5280</v>
      </c>
      <c r="G24" s="188">
        <v>4977</v>
      </c>
      <c r="H24" s="187">
        <v>10257</v>
      </c>
      <c r="I24" s="187">
        <v>5179</v>
      </c>
      <c r="J24" s="188">
        <v>6045</v>
      </c>
      <c r="K24" s="187">
        <v>11224</v>
      </c>
      <c r="L24" s="273">
        <v>11108</v>
      </c>
      <c r="M24" s="188">
        <v>11528</v>
      </c>
      <c r="N24" s="187">
        <v>22636</v>
      </c>
    </row>
    <row r="25" spans="1:14" ht="12" customHeight="1" x14ac:dyDescent="0.2">
      <c r="A25" s="294"/>
      <c r="B25" s="286"/>
    </row>
    <row r="26" spans="1:14" ht="12" customHeight="1" x14ac:dyDescent="0.2">
      <c r="A26" s="294"/>
      <c r="B26" s="286"/>
    </row>
    <row r="27" spans="1:14" ht="12" customHeight="1" x14ac:dyDescent="0.2">
      <c r="A27" s="294"/>
      <c r="B27" s="286"/>
    </row>
    <row r="28" spans="1:14" ht="12" customHeight="1" x14ac:dyDescent="0.2">
      <c r="A28" s="294"/>
      <c r="B28" s="286"/>
    </row>
    <row r="29" spans="1:14" ht="12" customHeight="1" x14ac:dyDescent="0.2">
      <c r="A29" s="294"/>
      <c r="B29" s="286"/>
    </row>
    <row r="30" spans="1:14" ht="12" customHeight="1" x14ac:dyDescent="0.2"/>
    <row r="31" spans="1:14" ht="12" customHeight="1" x14ac:dyDescent="0.2"/>
    <row r="32" spans="1:14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</sheetData>
  <mergeCells count="5">
    <mergeCell ref="A17:A20"/>
    <mergeCell ref="A21:A24"/>
    <mergeCell ref="A6:A9"/>
    <mergeCell ref="A10:A12"/>
    <mergeCell ref="A13:A16"/>
  </mergeCells>
  <pageMargins left="0.7" right="0.7" top="0.75" bottom="0.75" header="0.3" footer="0.3"/>
  <pageSetup paperSize="9" fitToHeight="0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N281"/>
  <sheetViews>
    <sheetView showGridLines="0" zoomScaleNormal="100" workbookViewId="0">
      <selection activeCell="N20" sqref="A4:N20"/>
    </sheetView>
  </sheetViews>
  <sheetFormatPr baseColWidth="10" defaultRowHeight="12.75" x14ac:dyDescent="0.2"/>
  <cols>
    <col min="1" max="1" width="12.75" style="140" customWidth="1"/>
    <col min="2" max="2" width="18.25" style="140" customWidth="1"/>
    <col min="3" max="3" width="4.25" style="77" customWidth="1"/>
    <col min="4" max="4" width="4.25" style="31" customWidth="1"/>
    <col min="5" max="5" width="5.75" style="31" customWidth="1"/>
    <col min="6" max="8" width="5" style="31" customWidth="1"/>
    <col min="9" max="10" width="4.25" style="31" customWidth="1"/>
    <col min="11" max="11" width="5.75" style="31" customWidth="1"/>
    <col min="12" max="14" width="5.25" style="31" customWidth="1"/>
    <col min="15" max="16384" width="11" style="31"/>
  </cols>
  <sheetData>
    <row r="1" spans="1:14" ht="18" x14ac:dyDescent="0.2">
      <c r="A1" s="172" t="s">
        <v>169</v>
      </c>
      <c r="B1" s="307"/>
      <c r="C1" s="155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</row>
    <row r="2" spans="1:14" ht="15.75" x14ac:dyDescent="0.2">
      <c r="A2" s="54" t="s">
        <v>447</v>
      </c>
      <c r="B2" s="307"/>
      <c r="C2" s="155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</row>
    <row r="4" spans="1:14" ht="12.75" customHeight="1" x14ac:dyDescent="0.2">
      <c r="A4" s="308"/>
      <c r="B4" s="309"/>
      <c r="C4" s="506" t="s">
        <v>4</v>
      </c>
      <c r="D4" s="507"/>
      <c r="E4" s="508"/>
      <c r="F4" s="506" t="s">
        <v>50</v>
      </c>
      <c r="G4" s="507"/>
      <c r="H4" s="508"/>
      <c r="I4" s="506" t="s">
        <v>5</v>
      </c>
      <c r="J4" s="507"/>
      <c r="K4" s="508"/>
      <c r="L4" s="506" t="s">
        <v>7</v>
      </c>
      <c r="M4" s="507"/>
      <c r="N4" s="508"/>
    </row>
    <row r="5" spans="1:14" ht="12.75" customHeight="1" x14ac:dyDescent="0.2">
      <c r="A5" s="310"/>
      <c r="B5" s="311"/>
      <c r="C5" s="156" t="s">
        <v>8</v>
      </c>
      <c r="D5" s="157" t="s">
        <v>9</v>
      </c>
      <c r="E5" s="158" t="s">
        <v>7</v>
      </c>
      <c r="F5" s="159" t="s">
        <v>8</v>
      </c>
      <c r="G5" s="160" t="s">
        <v>9</v>
      </c>
      <c r="H5" s="161" t="s">
        <v>7</v>
      </c>
      <c r="I5" s="160" t="s">
        <v>8</v>
      </c>
      <c r="J5" s="157" t="s">
        <v>9</v>
      </c>
      <c r="K5" s="162" t="s">
        <v>7</v>
      </c>
      <c r="L5" s="160" t="s">
        <v>8</v>
      </c>
      <c r="M5" s="157" t="s">
        <v>9</v>
      </c>
      <c r="N5" s="158" t="s">
        <v>7</v>
      </c>
    </row>
    <row r="6" spans="1:14" x14ac:dyDescent="0.2">
      <c r="A6" s="509" t="s">
        <v>73</v>
      </c>
      <c r="B6" s="510"/>
      <c r="C6" s="302">
        <v>1</v>
      </c>
      <c r="D6" s="303">
        <v>14</v>
      </c>
      <c r="E6" s="304">
        <v>15</v>
      </c>
      <c r="F6" s="305">
        <v>544</v>
      </c>
      <c r="G6" s="303">
        <v>558</v>
      </c>
      <c r="H6" s="304">
        <v>1102</v>
      </c>
      <c r="I6" s="305">
        <v>644</v>
      </c>
      <c r="J6" s="303">
        <v>1022</v>
      </c>
      <c r="K6" s="306">
        <v>1666</v>
      </c>
      <c r="L6" s="305">
        <v>1189</v>
      </c>
      <c r="M6" s="303">
        <v>1594</v>
      </c>
      <c r="N6" s="303">
        <v>2783</v>
      </c>
    </row>
    <row r="7" spans="1:14" x14ac:dyDescent="0.2">
      <c r="A7" s="312" t="s">
        <v>24</v>
      </c>
      <c r="B7" s="313" t="s">
        <v>356</v>
      </c>
      <c r="C7" s="163" t="s">
        <v>67</v>
      </c>
      <c r="D7" s="164" t="s">
        <v>67</v>
      </c>
      <c r="E7" s="165" t="s">
        <v>67</v>
      </c>
      <c r="F7" s="166">
        <v>156</v>
      </c>
      <c r="G7" s="167">
        <v>170</v>
      </c>
      <c r="H7" s="168">
        <v>326</v>
      </c>
      <c r="I7" s="167">
        <v>73</v>
      </c>
      <c r="J7" s="164">
        <v>79</v>
      </c>
      <c r="K7" s="169">
        <v>152</v>
      </c>
      <c r="L7" s="170">
        <v>229</v>
      </c>
      <c r="M7" s="171">
        <v>249</v>
      </c>
      <c r="N7" s="165">
        <v>478</v>
      </c>
    </row>
    <row r="8" spans="1:14" x14ac:dyDescent="0.2">
      <c r="A8" s="312"/>
      <c r="B8" s="313" t="s">
        <v>357</v>
      </c>
      <c r="C8" s="163" t="s">
        <v>67</v>
      </c>
      <c r="D8" s="164" t="s">
        <v>67</v>
      </c>
      <c r="E8" s="165" t="s">
        <v>67</v>
      </c>
      <c r="F8" s="166">
        <v>19</v>
      </c>
      <c r="G8" s="167">
        <v>14</v>
      </c>
      <c r="H8" s="168">
        <v>33</v>
      </c>
      <c r="I8" s="167">
        <v>156</v>
      </c>
      <c r="J8" s="164">
        <v>147</v>
      </c>
      <c r="K8" s="169">
        <v>303</v>
      </c>
      <c r="L8" s="170">
        <v>175</v>
      </c>
      <c r="M8" s="171">
        <v>161</v>
      </c>
      <c r="N8" s="165">
        <v>336</v>
      </c>
    </row>
    <row r="9" spans="1:14" x14ac:dyDescent="0.2">
      <c r="A9" s="312" t="s">
        <v>29</v>
      </c>
      <c r="B9" s="313" t="s">
        <v>358</v>
      </c>
      <c r="C9" s="163">
        <v>1</v>
      </c>
      <c r="D9" s="164">
        <v>5</v>
      </c>
      <c r="E9" s="165">
        <v>6</v>
      </c>
      <c r="F9" s="166">
        <v>47</v>
      </c>
      <c r="G9" s="167">
        <v>36</v>
      </c>
      <c r="H9" s="168">
        <v>83</v>
      </c>
      <c r="I9" s="167">
        <v>23</v>
      </c>
      <c r="J9" s="164">
        <v>19</v>
      </c>
      <c r="K9" s="169">
        <v>42</v>
      </c>
      <c r="L9" s="170">
        <v>71</v>
      </c>
      <c r="M9" s="171">
        <v>60</v>
      </c>
      <c r="N9" s="165">
        <v>131</v>
      </c>
    </row>
    <row r="10" spans="1:14" x14ac:dyDescent="0.2">
      <c r="A10" s="312"/>
      <c r="B10" s="313" t="s">
        <v>359</v>
      </c>
      <c r="C10" s="163" t="s">
        <v>67</v>
      </c>
      <c r="D10" s="164">
        <v>8</v>
      </c>
      <c r="E10" s="165">
        <v>8</v>
      </c>
      <c r="F10" s="166">
        <v>5</v>
      </c>
      <c r="G10" s="167">
        <v>8</v>
      </c>
      <c r="H10" s="168">
        <v>13</v>
      </c>
      <c r="I10" s="167">
        <v>5</v>
      </c>
      <c r="J10" s="164">
        <v>24</v>
      </c>
      <c r="K10" s="169">
        <v>29</v>
      </c>
      <c r="L10" s="170">
        <v>10</v>
      </c>
      <c r="M10" s="171">
        <v>40</v>
      </c>
      <c r="N10" s="165">
        <v>50</v>
      </c>
    </row>
    <row r="11" spans="1:14" x14ac:dyDescent="0.2">
      <c r="A11" s="312" t="s">
        <v>37</v>
      </c>
      <c r="B11" s="313" t="s">
        <v>360</v>
      </c>
      <c r="C11" s="163" t="s">
        <v>67</v>
      </c>
      <c r="D11" s="164" t="s">
        <v>67</v>
      </c>
      <c r="E11" s="165" t="s">
        <v>67</v>
      </c>
      <c r="F11" s="166">
        <v>76</v>
      </c>
      <c r="G11" s="167">
        <v>41</v>
      </c>
      <c r="H11" s="168">
        <v>117</v>
      </c>
      <c r="I11" s="167">
        <v>35</v>
      </c>
      <c r="J11" s="164">
        <v>40</v>
      </c>
      <c r="K11" s="169">
        <v>75</v>
      </c>
      <c r="L11" s="170">
        <v>111</v>
      </c>
      <c r="M11" s="171">
        <v>81</v>
      </c>
      <c r="N11" s="165">
        <v>192</v>
      </c>
    </row>
    <row r="12" spans="1:14" x14ac:dyDescent="0.2">
      <c r="A12" s="312"/>
      <c r="B12" s="313" t="s">
        <v>361</v>
      </c>
      <c r="C12" s="163" t="s">
        <v>67</v>
      </c>
      <c r="D12" s="164">
        <v>1</v>
      </c>
      <c r="E12" s="165">
        <v>1</v>
      </c>
      <c r="F12" s="166">
        <v>15</v>
      </c>
      <c r="G12" s="167">
        <v>13</v>
      </c>
      <c r="H12" s="168">
        <v>28</v>
      </c>
      <c r="I12" s="167">
        <v>19</v>
      </c>
      <c r="J12" s="164">
        <v>33</v>
      </c>
      <c r="K12" s="169">
        <v>52</v>
      </c>
      <c r="L12" s="170">
        <v>34</v>
      </c>
      <c r="M12" s="171">
        <v>47</v>
      </c>
      <c r="N12" s="165">
        <v>81</v>
      </c>
    </row>
    <row r="13" spans="1:14" x14ac:dyDescent="0.2">
      <c r="A13" s="312"/>
      <c r="B13" s="313" t="s">
        <v>362</v>
      </c>
      <c r="C13" s="163" t="s">
        <v>67</v>
      </c>
      <c r="D13" s="164" t="s">
        <v>67</v>
      </c>
      <c r="E13" s="165" t="s">
        <v>67</v>
      </c>
      <c r="F13" s="166">
        <v>16</v>
      </c>
      <c r="G13" s="167">
        <v>21</v>
      </c>
      <c r="H13" s="168">
        <v>37</v>
      </c>
      <c r="I13" s="167">
        <v>22</v>
      </c>
      <c r="J13" s="164">
        <v>12</v>
      </c>
      <c r="K13" s="169">
        <v>34</v>
      </c>
      <c r="L13" s="170">
        <v>38</v>
      </c>
      <c r="M13" s="171">
        <v>33</v>
      </c>
      <c r="N13" s="165">
        <v>71</v>
      </c>
    </row>
    <row r="14" spans="1:14" x14ac:dyDescent="0.2">
      <c r="A14" s="312" t="s">
        <v>39</v>
      </c>
      <c r="B14" s="313" t="s">
        <v>363</v>
      </c>
      <c r="C14" s="163" t="s">
        <v>67</v>
      </c>
      <c r="D14" s="164" t="s">
        <v>67</v>
      </c>
      <c r="E14" s="165" t="s">
        <v>67</v>
      </c>
      <c r="F14" s="166">
        <v>69</v>
      </c>
      <c r="G14" s="167">
        <v>78</v>
      </c>
      <c r="H14" s="168">
        <v>147</v>
      </c>
      <c r="I14" s="167">
        <v>38</v>
      </c>
      <c r="J14" s="164">
        <v>44</v>
      </c>
      <c r="K14" s="169">
        <v>82</v>
      </c>
      <c r="L14" s="170">
        <v>107</v>
      </c>
      <c r="M14" s="171">
        <v>122</v>
      </c>
      <c r="N14" s="165">
        <v>229</v>
      </c>
    </row>
    <row r="15" spans="1:14" x14ac:dyDescent="0.2">
      <c r="A15" s="312"/>
      <c r="B15" s="313" t="s">
        <v>364</v>
      </c>
      <c r="C15" s="163" t="s">
        <v>67</v>
      </c>
      <c r="D15" s="164" t="s">
        <v>67</v>
      </c>
      <c r="E15" s="165" t="s">
        <v>67</v>
      </c>
      <c r="F15" s="166" t="s">
        <v>67</v>
      </c>
      <c r="G15" s="167" t="s">
        <v>67</v>
      </c>
      <c r="H15" s="168" t="s">
        <v>67</v>
      </c>
      <c r="I15" s="167">
        <v>104</v>
      </c>
      <c r="J15" s="164">
        <v>184</v>
      </c>
      <c r="K15" s="169">
        <v>288</v>
      </c>
      <c r="L15" s="170">
        <v>104</v>
      </c>
      <c r="M15" s="171">
        <v>184</v>
      </c>
      <c r="N15" s="165">
        <v>288</v>
      </c>
    </row>
    <row r="16" spans="1:14" x14ac:dyDescent="0.2">
      <c r="A16" s="312"/>
      <c r="B16" s="313" t="s">
        <v>365</v>
      </c>
      <c r="C16" s="163" t="s">
        <v>67</v>
      </c>
      <c r="D16" s="164" t="s">
        <v>67</v>
      </c>
      <c r="E16" s="165" t="s">
        <v>67</v>
      </c>
      <c r="F16" s="166" t="s">
        <v>67</v>
      </c>
      <c r="G16" s="167" t="s">
        <v>67</v>
      </c>
      <c r="H16" s="168" t="s">
        <v>67</v>
      </c>
      <c r="I16" s="167">
        <v>24</v>
      </c>
      <c r="J16" s="164">
        <v>97</v>
      </c>
      <c r="K16" s="169">
        <v>121</v>
      </c>
      <c r="L16" s="170">
        <v>24</v>
      </c>
      <c r="M16" s="171">
        <v>97</v>
      </c>
      <c r="N16" s="165">
        <v>121</v>
      </c>
    </row>
    <row r="17" spans="1:14" x14ac:dyDescent="0.2">
      <c r="A17" s="312"/>
      <c r="B17" s="313" t="s">
        <v>366</v>
      </c>
      <c r="C17" s="163" t="s">
        <v>67</v>
      </c>
      <c r="D17" s="164" t="s">
        <v>67</v>
      </c>
      <c r="E17" s="165" t="s">
        <v>67</v>
      </c>
      <c r="F17" s="166">
        <v>21</v>
      </c>
      <c r="G17" s="167">
        <v>43</v>
      </c>
      <c r="H17" s="168">
        <v>64</v>
      </c>
      <c r="I17" s="167">
        <v>22</v>
      </c>
      <c r="J17" s="164">
        <v>43</v>
      </c>
      <c r="K17" s="169">
        <v>65</v>
      </c>
      <c r="L17" s="170">
        <v>43</v>
      </c>
      <c r="M17" s="171">
        <v>86</v>
      </c>
      <c r="N17" s="165">
        <v>129</v>
      </c>
    </row>
    <row r="18" spans="1:14" ht="27" x14ac:dyDescent="0.2">
      <c r="A18" s="312" t="s">
        <v>42</v>
      </c>
      <c r="B18" s="313" t="s">
        <v>367</v>
      </c>
      <c r="C18" s="163" t="s">
        <v>67</v>
      </c>
      <c r="D18" s="164" t="s">
        <v>67</v>
      </c>
      <c r="E18" s="165" t="s">
        <v>67</v>
      </c>
      <c r="F18" s="166">
        <v>37</v>
      </c>
      <c r="G18" s="167">
        <v>46</v>
      </c>
      <c r="H18" s="168">
        <v>83</v>
      </c>
      <c r="I18" s="167">
        <v>4</v>
      </c>
      <c r="J18" s="164">
        <v>6</v>
      </c>
      <c r="K18" s="169">
        <v>10</v>
      </c>
      <c r="L18" s="170">
        <v>41</v>
      </c>
      <c r="M18" s="171">
        <v>52</v>
      </c>
      <c r="N18" s="165">
        <v>93</v>
      </c>
    </row>
    <row r="19" spans="1:14" x14ac:dyDescent="0.2">
      <c r="A19" s="312" t="s">
        <v>47</v>
      </c>
      <c r="B19" s="313" t="s">
        <v>368</v>
      </c>
      <c r="C19" s="163" t="s">
        <v>67</v>
      </c>
      <c r="D19" s="164" t="s">
        <v>67</v>
      </c>
      <c r="E19" s="165" t="s">
        <v>67</v>
      </c>
      <c r="F19" s="166">
        <v>83</v>
      </c>
      <c r="G19" s="167">
        <v>88</v>
      </c>
      <c r="H19" s="168">
        <v>171</v>
      </c>
      <c r="I19" s="167">
        <v>71</v>
      </c>
      <c r="J19" s="164">
        <v>89</v>
      </c>
      <c r="K19" s="169">
        <v>160</v>
      </c>
      <c r="L19" s="170">
        <v>154</v>
      </c>
      <c r="M19" s="171">
        <v>177</v>
      </c>
      <c r="N19" s="165">
        <v>331</v>
      </c>
    </row>
    <row r="20" spans="1:14" ht="18" x14ac:dyDescent="0.2">
      <c r="A20" s="314"/>
      <c r="B20" s="315" t="s">
        <v>369</v>
      </c>
      <c r="C20" s="195" t="s">
        <v>67</v>
      </c>
      <c r="D20" s="196" t="s">
        <v>67</v>
      </c>
      <c r="E20" s="197" t="s">
        <v>67</v>
      </c>
      <c r="F20" s="198" t="s">
        <v>67</v>
      </c>
      <c r="G20" s="199" t="s">
        <v>67</v>
      </c>
      <c r="H20" s="200" t="s">
        <v>67</v>
      </c>
      <c r="I20" s="199">
        <v>48</v>
      </c>
      <c r="J20" s="196">
        <v>205</v>
      </c>
      <c r="K20" s="201">
        <v>253</v>
      </c>
      <c r="L20" s="202">
        <v>48</v>
      </c>
      <c r="M20" s="203">
        <v>205</v>
      </c>
      <c r="N20" s="197">
        <v>253</v>
      </c>
    </row>
    <row r="21" spans="1:14" x14ac:dyDescent="0.2">
      <c r="A21" s="316"/>
      <c r="B21" s="316"/>
    </row>
    <row r="22" spans="1:14" x14ac:dyDescent="0.2">
      <c r="A22" s="316"/>
      <c r="B22" s="316"/>
    </row>
    <row r="23" spans="1:14" x14ac:dyDescent="0.2">
      <c r="A23" s="316"/>
      <c r="B23" s="316"/>
    </row>
    <row r="24" spans="1:14" x14ac:dyDescent="0.2">
      <c r="A24" s="316"/>
      <c r="B24" s="316"/>
    </row>
    <row r="25" spans="1:14" x14ac:dyDescent="0.2">
      <c r="A25" s="316"/>
      <c r="B25" s="316"/>
    </row>
    <row r="26" spans="1:14" x14ac:dyDescent="0.2">
      <c r="A26" s="316"/>
      <c r="B26" s="316"/>
    </row>
    <row r="27" spans="1:14" x14ac:dyDescent="0.2">
      <c r="A27" s="316"/>
      <c r="B27" s="316"/>
    </row>
    <row r="28" spans="1:14" x14ac:dyDescent="0.2">
      <c r="A28" s="316"/>
      <c r="B28" s="316"/>
    </row>
    <row r="29" spans="1:14" x14ac:dyDescent="0.2">
      <c r="A29" s="316"/>
      <c r="B29" s="316"/>
    </row>
    <row r="30" spans="1:14" x14ac:dyDescent="0.2">
      <c r="A30" s="316"/>
      <c r="B30" s="316"/>
    </row>
    <row r="31" spans="1:14" x14ac:dyDescent="0.2">
      <c r="A31" s="316"/>
      <c r="B31" s="316"/>
    </row>
    <row r="32" spans="1:14" x14ac:dyDescent="0.2">
      <c r="A32" s="316"/>
      <c r="B32" s="316"/>
    </row>
    <row r="33" spans="1:2" x14ac:dyDescent="0.2">
      <c r="A33" s="316"/>
      <c r="B33" s="316"/>
    </row>
    <row r="34" spans="1:2" x14ac:dyDescent="0.2">
      <c r="A34" s="316"/>
      <c r="B34" s="316"/>
    </row>
    <row r="35" spans="1:2" x14ac:dyDescent="0.2">
      <c r="A35" s="316"/>
      <c r="B35" s="316"/>
    </row>
    <row r="36" spans="1:2" x14ac:dyDescent="0.2">
      <c r="A36" s="316"/>
      <c r="B36" s="316"/>
    </row>
    <row r="37" spans="1:2" x14ac:dyDescent="0.2">
      <c r="A37" s="316"/>
      <c r="B37" s="316"/>
    </row>
    <row r="38" spans="1:2" x14ac:dyDescent="0.2">
      <c r="A38" s="316"/>
      <c r="B38" s="316"/>
    </row>
    <row r="39" spans="1:2" x14ac:dyDescent="0.2">
      <c r="A39" s="316"/>
      <c r="B39" s="316"/>
    </row>
    <row r="40" spans="1:2" x14ac:dyDescent="0.2">
      <c r="A40" s="316"/>
      <c r="B40" s="316"/>
    </row>
    <row r="41" spans="1:2" x14ac:dyDescent="0.2">
      <c r="A41" s="316"/>
      <c r="B41" s="316"/>
    </row>
    <row r="42" spans="1:2" x14ac:dyDescent="0.2">
      <c r="A42" s="316"/>
      <c r="B42" s="316"/>
    </row>
    <row r="43" spans="1:2" x14ac:dyDescent="0.2">
      <c r="A43" s="316"/>
      <c r="B43" s="316"/>
    </row>
    <row r="44" spans="1:2" x14ac:dyDescent="0.2">
      <c r="A44" s="316"/>
      <c r="B44" s="316"/>
    </row>
    <row r="45" spans="1:2" x14ac:dyDescent="0.2">
      <c r="A45" s="316"/>
      <c r="B45" s="316"/>
    </row>
    <row r="46" spans="1:2" x14ac:dyDescent="0.2">
      <c r="A46" s="316"/>
      <c r="B46" s="316"/>
    </row>
    <row r="47" spans="1:2" x14ac:dyDescent="0.2">
      <c r="A47" s="316"/>
      <c r="B47" s="316"/>
    </row>
    <row r="48" spans="1:2" x14ac:dyDescent="0.2">
      <c r="A48" s="316"/>
      <c r="B48" s="316"/>
    </row>
    <row r="49" spans="1:2" x14ac:dyDescent="0.2">
      <c r="A49" s="316"/>
      <c r="B49" s="316"/>
    </row>
    <row r="50" spans="1:2" x14ac:dyDescent="0.2">
      <c r="A50" s="316"/>
      <c r="B50" s="316"/>
    </row>
    <row r="51" spans="1:2" x14ac:dyDescent="0.2">
      <c r="A51" s="316"/>
      <c r="B51" s="316"/>
    </row>
    <row r="52" spans="1:2" x14ac:dyDescent="0.2">
      <c r="A52" s="316"/>
      <c r="B52" s="316"/>
    </row>
    <row r="53" spans="1:2" x14ac:dyDescent="0.2">
      <c r="A53" s="316"/>
      <c r="B53" s="316"/>
    </row>
    <row r="54" spans="1:2" x14ac:dyDescent="0.2">
      <c r="A54" s="316"/>
      <c r="B54" s="316"/>
    </row>
    <row r="55" spans="1:2" x14ac:dyDescent="0.2">
      <c r="A55" s="316"/>
      <c r="B55" s="316"/>
    </row>
    <row r="56" spans="1:2" x14ac:dyDescent="0.2">
      <c r="A56" s="316"/>
      <c r="B56" s="316"/>
    </row>
    <row r="57" spans="1:2" x14ac:dyDescent="0.2">
      <c r="A57" s="316"/>
      <c r="B57" s="316"/>
    </row>
    <row r="58" spans="1:2" x14ac:dyDescent="0.2">
      <c r="A58" s="316"/>
      <c r="B58" s="316"/>
    </row>
    <row r="59" spans="1:2" x14ac:dyDescent="0.2">
      <c r="A59" s="316"/>
      <c r="B59" s="316"/>
    </row>
    <row r="60" spans="1:2" x14ac:dyDescent="0.2">
      <c r="A60" s="316"/>
      <c r="B60" s="316"/>
    </row>
    <row r="61" spans="1:2" x14ac:dyDescent="0.2">
      <c r="A61" s="316"/>
      <c r="B61" s="316"/>
    </row>
    <row r="62" spans="1:2" x14ac:dyDescent="0.2">
      <c r="A62" s="316"/>
      <c r="B62" s="316"/>
    </row>
    <row r="63" spans="1:2" x14ac:dyDescent="0.2">
      <c r="A63" s="316"/>
      <c r="B63" s="316"/>
    </row>
    <row r="64" spans="1:2" x14ac:dyDescent="0.2">
      <c r="A64" s="316"/>
      <c r="B64" s="316"/>
    </row>
    <row r="65" spans="1:2" x14ac:dyDescent="0.2">
      <c r="A65" s="316"/>
      <c r="B65" s="316"/>
    </row>
    <row r="66" spans="1:2" x14ac:dyDescent="0.2">
      <c r="A66" s="316"/>
      <c r="B66" s="316"/>
    </row>
    <row r="67" spans="1:2" x14ac:dyDescent="0.2">
      <c r="A67" s="316"/>
      <c r="B67" s="316"/>
    </row>
    <row r="68" spans="1:2" x14ac:dyDescent="0.2">
      <c r="A68" s="316"/>
      <c r="B68" s="316"/>
    </row>
    <row r="69" spans="1:2" x14ac:dyDescent="0.2">
      <c r="A69" s="316"/>
      <c r="B69" s="316"/>
    </row>
    <row r="70" spans="1:2" x14ac:dyDescent="0.2">
      <c r="A70" s="316"/>
      <c r="B70" s="316"/>
    </row>
    <row r="71" spans="1:2" x14ac:dyDescent="0.2">
      <c r="A71" s="316"/>
      <c r="B71" s="316"/>
    </row>
    <row r="72" spans="1:2" x14ac:dyDescent="0.2">
      <c r="A72" s="316"/>
      <c r="B72" s="316"/>
    </row>
    <row r="73" spans="1:2" x14ac:dyDescent="0.2">
      <c r="A73" s="316"/>
      <c r="B73" s="316"/>
    </row>
    <row r="74" spans="1:2" x14ac:dyDescent="0.2">
      <c r="A74" s="316"/>
      <c r="B74" s="316"/>
    </row>
    <row r="75" spans="1:2" x14ac:dyDescent="0.2">
      <c r="A75" s="316"/>
      <c r="B75" s="316"/>
    </row>
    <row r="76" spans="1:2" x14ac:dyDescent="0.2">
      <c r="A76" s="316"/>
      <c r="B76" s="316"/>
    </row>
    <row r="77" spans="1:2" x14ac:dyDescent="0.2">
      <c r="A77" s="316"/>
      <c r="B77" s="316"/>
    </row>
    <row r="78" spans="1:2" x14ac:dyDescent="0.2">
      <c r="A78" s="316"/>
      <c r="B78" s="316"/>
    </row>
    <row r="79" spans="1:2" x14ac:dyDescent="0.2">
      <c r="A79" s="316"/>
      <c r="B79" s="316"/>
    </row>
    <row r="80" spans="1:2" x14ac:dyDescent="0.2">
      <c r="A80" s="316"/>
      <c r="B80" s="316"/>
    </row>
    <row r="81" spans="1:2" x14ac:dyDescent="0.2">
      <c r="A81" s="316"/>
      <c r="B81" s="316"/>
    </row>
    <row r="82" spans="1:2" x14ac:dyDescent="0.2">
      <c r="A82" s="316"/>
      <c r="B82" s="316"/>
    </row>
    <row r="83" spans="1:2" x14ac:dyDescent="0.2">
      <c r="A83" s="316"/>
      <c r="B83" s="316"/>
    </row>
    <row r="84" spans="1:2" x14ac:dyDescent="0.2">
      <c r="A84" s="316"/>
      <c r="B84" s="316"/>
    </row>
    <row r="85" spans="1:2" x14ac:dyDescent="0.2">
      <c r="A85" s="316"/>
      <c r="B85" s="316"/>
    </row>
    <row r="86" spans="1:2" x14ac:dyDescent="0.2">
      <c r="A86" s="316"/>
      <c r="B86" s="316"/>
    </row>
    <row r="87" spans="1:2" x14ac:dyDescent="0.2">
      <c r="A87" s="316"/>
      <c r="B87" s="316"/>
    </row>
    <row r="88" spans="1:2" x14ac:dyDescent="0.2">
      <c r="A88" s="316"/>
      <c r="B88" s="316"/>
    </row>
    <row r="89" spans="1:2" x14ac:dyDescent="0.2">
      <c r="A89" s="316"/>
      <c r="B89" s="316"/>
    </row>
    <row r="90" spans="1:2" x14ac:dyDescent="0.2">
      <c r="A90" s="316"/>
      <c r="B90" s="316"/>
    </row>
    <row r="91" spans="1:2" x14ac:dyDescent="0.2">
      <c r="A91" s="316"/>
      <c r="B91" s="316"/>
    </row>
    <row r="92" spans="1:2" x14ac:dyDescent="0.2">
      <c r="A92" s="316"/>
      <c r="B92" s="316"/>
    </row>
    <row r="93" spans="1:2" x14ac:dyDescent="0.2">
      <c r="A93" s="316"/>
      <c r="B93" s="316"/>
    </row>
    <row r="94" spans="1:2" x14ac:dyDescent="0.2">
      <c r="A94" s="316"/>
      <c r="B94" s="316"/>
    </row>
    <row r="95" spans="1:2" x14ac:dyDescent="0.2">
      <c r="A95" s="316"/>
      <c r="B95" s="316"/>
    </row>
    <row r="96" spans="1:2" x14ac:dyDescent="0.2">
      <c r="A96" s="316"/>
      <c r="B96" s="316"/>
    </row>
    <row r="97" spans="1:2" x14ac:dyDescent="0.2">
      <c r="A97" s="316"/>
      <c r="B97" s="316"/>
    </row>
    <row r="98" spans="1:2" x14ac:dyDescent="0.2">
      <c r="A98" s="316"/>
      <c r="B98" s="316"/>
    </row>
    <row r="99" spans="1:2" x14ac:dyDescent="0.2">
      <c r="A99" s="316"/>
      <c r="B99" s="316"/>
    </row>
    <row r="100" spans="1:2" x14ac:dyDescent="0.2">
      <c r="A100" s="316"/>
      <c r="B100" s="316"/>
    </row>
    <row r="101" spans="1:2" x14ac:dyDescent="0.2">
      <c r="A101" s="316"/>
      <c r="B101" s="316"/>
    </row>
    <row r="102" spans="1:2" x14ac:dyDescent="0.2">
      <c r="A102" s="316"/>
      <c r="B102" s="316"/>
    </row>
    <row r="103" spans="1:2" x14ac:dyDescent="0.2">
      <c r="A103" s="316"/>
      <c r="B103" s="316"/>
    </row>
    <row r="104" spans="1:2" x14ac:dyDescent="0.2">
      <c r="A104" s="316"/>
      <c r="B104" s="316"/>
    </row>
    <row r="105" spans="1:2" x14ac:dyDescent="0.2">
      <c r="A105" s="316"/>
      <c r="B105" s="316"/>
    </row>
    <row r="106" spans="1:2" x14ac:dyDescent="0.2">
      <c r="A106" s="316"/>
      <c r="B106" s="316"/>
    </row>
    <row r="107" spans="1:2" x14ac:dyDescent="0.2">
      <c r="A107" s="316"/>
      <c r="B107" s="316"/>
    </row>
    <row r="108" spans="1:2" x14ac:dyDescent="0.2">
      <c r="A108" s="316"/>
      <c r="B108" s="316"/>
    </row>
    <row r="109" spans="1:2" x14ac:dyDescent="0.2">
      <c r="A109" s="316"/>
      <c r="B109" s="316"/>
    </row>
    <row r="110" spans="1:2" x14ac:dyDescent="0.2">
      <c r="A110" s="316"/>
      <c r="B110" s="316"/>
    </row>
    <row r="111" spans="1:2" x14ac:dyDescent="0.2">
      <c r="A111" s="316"/>
      <c r="B111" s="316"/>
    </row>
    <row r="112" spans="1:2" x14ac:dyDescent="0.2">
      <c r="A112" s="316"/>
      <c r="B112" s="316"/>
    </row>
    <row r="113" spans="1:2" x14ac:dyDescent="0.2">
      <c r="A113" s="316"/>
      <c r="B113" s="316"/>
    </row>
    <row r="114" spans="1:2" x14ac:dyDescent="0.2">
      <c r="A114" s="316"/>
      <c r="B114" s="316"/>
    </row>
    <row r="115" spans="1:2" x14ac:dyDescent="0.2">
      <c r="A115" s="316"/>
      <c r="B115" s="316"/>
    </row>
    <row r="116" spans="1:2" x14ac:dyDescent="0.2">
      <c r="A116" s="316"/>
      <c r="B116" s="316"/>
    </row>
    <row r="117" spans="1:2" x14ac:dyDescent="0.2">
      <c r="A117" s="316"/>
      <c r="B117" s="316"/>
    </row>
    <row r="118" spans="1:2" x14ac:dyDescent="0.2">
      <c r="A118" s="316"/>
      <c r="B118" s="316"/>
    </row>
    <row r="119" spans="1:2" x14ac:dyDescent="0.2">
      <c r="A119" s="316"/>
      <c r="B119" s="316"/>
    </row>
    <row r="120" spans="1:2" x14ac:dyDescent="0.2">
      <c r="A120" s="316"/>
      <c r="B120" s="316"/>
    </row>
    <row r="121" spans="1:2" x14ac:dyDescent="0.2">
      <c r="A121" s="316"/>
      <c r="B121" s="316"/>
    </row>
    <row r="122" spans="1:2" x14ac:dyDescent="0.2">
      <c r="A122" s="316"/>
      <c r="B122" s="316"/>
    </row>
    <row r="123" spans="1:2" x14ac:dyDescent="0.2">
      <c r="A123" s="316"/>
      <c r="B123" s="316"/>
    </row>
    <row r="124" spans="1:2" x14ac:dyDescent="0.2">
      <c r="A124" s="316"/>
      <c r="B124" s="316"/>
    </row>
    <row r="125" spans="1:2" x14ac:dyDescent="0.2">
      <c r="A125" s="316"/>
      <c r="B125" s="316"/>
    </row>
    <row r="126" spans="1:2" x14ac:dyDescent="0.2">
      <c r="A126" s="316"/>
      <c r="B126" s="316"/>
    </row>
    <row r="127" spans="1:2" x14ac:dyDescent="0.2">
      <c r="A127" s="316"/>
      <c r="B127" s="316"/>
    </row>
    <row r="128" spans="1:2" x14ac:dyDescent="0.2">
      <c r="A128" s="316"/>
      <c r="B128" s="316"/>
    </row>
    <row r="129" spans="1:2" x14ac:dyDescent="0.2">
      <c r="A129" s="316"/>
      <c r="B129" s="316"/>
    </row>
    <row r="130" spans="1:2" x14ac:dyDescent="0.2">
      <c r="A130" s="316"/>
      <c r="B130" s="316"/>
    </row>
    <row r="131" spans="1:2" x14ac:dyDescent="0.2">
      <c r="A131" s="316"/>
      <c r="B131" s="316"/>
    </row>
    <row r="132" spans="1:2" x14ac:dyDescent="0.2">
      <c r="A132" s="316"/>
      <c r="B132" s="316"/>
    </row>
    <row r="133" spans="1:2" x14ac:dyDescent="0.2">
      <c r="A133" s="316"/>
      <c r="B133" s="316"/>
    </row>
    <row r="134" spans="1:2" x14ac:dyDescent="0.2">
      <c r="A134" s="316"/>
      <c r="B134" s="316"/>
    </row>
    <row r="135" spans="1:2" x14ac:dyDescent="0.2">
      <c r="A135" s="316"/>
      <c r="B135" s="316"/>
    </row>
    <row r="136" spans="1:2" x14ac:dyDescent="0.2">
      <c r="A136" s="316"/>
      <c r="B136" s="316"/>
    </row>
    <row r="137" spans="1:2" x14ac:dyDescent="0.2">
      <c r="A137" s="316"/>
      <c r="B137" s="316"/>
    </row>
    <row r="138" spans="1:2" x14ac:dyDescent="0.2">
      <c r="A138" s="316"/>
      <c r="B138" s="316"/>
    </row>
    <row r="139" spans="1:2" x14ac:dyDescent="0.2">
      <c r="A139" s="316"/>
      <c r="B139" s="316"/>
    </row>
    <row r="140" spans="1:2" x14ac:dyDescent="0.2">
      <c r="A140" s="316"/>
      <c r="B140" s="316"/>
    </row>
    <row r="141" spans="1:2" x14ac:dyDescent="0.2">
      <c r="A141" s="316"/>
      <c r="B141" s="316"/>
    </row>
    <row r="142" spans="1:2" x14ac:dyDescent="0.2">
      <c r="A142" s="316"/>
      <c r="B142" s="316"/>
    </row>
    <row r="143" spans="1:2" x14ac:dyDescent="0.2">
      <c r="A143" s="316"/>
      <c r="B143" s="316"/>
    </row>
    <row r="144" spans="1:2" x14ac:dyDescent="0.2">
      <c r="A144" s="316"/>
      <c r="B144" s="316"/>
    </row>
    <row r="145" spans="1:2" x14ac:dyDescent="0.2">
      <c r="A145" s="316"/>
      <c r="B145" s="316"/>
    </row>
    <row r="146" spans="1:2" x14ac:dyDescent="0.2">
      <c r="A146" s="316"/>
      <c r="B146" s="316"/>
    </row>
    <row r="147" spans="1:2" x14ac:dyDescent="0.2">
      <c r="A147" s="316"/>
      <c r="B147" s="316"/>
    </row>
    <row r="148" spans="1:2" x14ac:dyDescent="0.2">
      <c r="A148" s="316"/>
      <c r="B148" s="316"/>
    </row>
    <row r="149" spans="1:2" x14ac:dyDescent="0.2">
      <c r="A149" s="316"/>
      <c r="B149" s="316"/>
    </row>
    <row r="150" spans="1:2" x14ac:dyDescent="0.2">
      <c r="A150" s="316"/>
      <c r="B150" s="316"/>
    </row>
    <row r="151" spans="1:2" x14ac:dyDescent="0.2">
      <c r="A151" s="316"/>
      <c r="B151" s="316"/>
    </row>
    <row r="152" spans="1:2" x14ac:dyDescent="0.2">
      <c r="A152" s="316"/>
      <c r="B152" s="316"/>
    </row>
    <row r="153" spans="1:2" x14ac:dyDescent="0.2">
      <c r="A153" s="316"/>
      <c r="B153" s="316"/>
    </row>
    <row r="154" spans="1:2" x14ac:dyDescent="0.2">
      <c r="A154" s="316"/>
      <c r="B154" s="316"/>
    </row>
    <row r="155" spans="1:2" x14ac:dyDescent="0.2">
      <c r="A155" s="316"/>
      <c r="B155" s="316"/>
    </row>
    <row r="156" spans="1:2" x14ac:dyDescent="0.2">
      <c r="A156" s="316"/>
      <c r="B156" s="316"/>
    </row>
    <row r="157" spans="1:2" x14ac:dyDescent="0.2">
      <c r="A157" s="316"/>
      <c r="B157" s="316"/>
    </row>
    <row r="158" spans="1:2" x14ac:dyDescent="0.2">
      <c r="A158" s="316"/>
      <c r="B158" s="316"/>
    </row>
    <row r="159" spans="1:2" x14ac:dyDescent="0.2">
      <c r="A159" s="316"/>
      <c r="B159" s="316"/>
    </row>
    <row r="160" spans="1:2" x14ac:dyDescent="0.2">
      <c r="A160" s="316"/>
      <c r="B160" s="316"/>
    </row>
    <row r="161" spans="1:2" x14ac:dyDescent="0.2">
      <c r="A161" s="316"/>
      <c r="B161" s="316"/>
    </row>
    <row r="162" spans="1:2" x14ac:dyDescent="0.2">
      <c r="A162" s="316"/>
      <c r="B162" s="316"/>
    </row>
    <row r="163" spans="1:2" x14ac:dyDescent="0.2">
      <c r="A163" s="316"/>
      <c r="B163" s="316"/>
    </row>
    <row r="164" spans="1:2" x14ac:dyDescent="0.2">
      <c r="A164" s="316"/>
      <c r="B164" s="316"/>
    </row>
    <row r="165" spans="1:2" x14ac:dyDescent="0.2">
      <c r="A165" s="316"/>
      <c r="B165" s="316"/>
    </row>
    <row r="166" spans="1:2" x14ac:dyDescent="0.2">
      <c r="A166" s="316"/>
      <c r="B166" s="316"/>
    </row>
    <row r="167" spans="1:2" x14ac:dyDescent="0.2">
      <c r="A167" s="316"/>
      <c r="B167" s="316"/>
    </row>
    <row r="168" spans="1:2" x14ac:dyDescent="0.2">
      <c r="A168" s="316"/>
      <c r="B168" s="316"/>
    </row>
    <row r="169" spans="1:2" x14ac:dyDescent="0.2">
      <c r="A169" s="316"/>
      <c r="B169" s="316"/>
    </row>
    <row r="170" spans="1:2" x14ac:dyDescent="0.2">
      <c r="A170" s="316"/>
      <c r="B170" s="316"/>
    </row>
    <row r="171" spans="1:2" x14ac:dyDescent="0.2">
      <c r="A171" s="316"/>
      <c r="B171" s="316"/>
    </row>
    <row r="172" spans="1:2" x14ac:dyDescent="0.2">
      <c r="A172" s="316"/>
      <c r="B172" s="316"/>
    </row>
    <row r="173" spans="1:2" x14ac:dyDescent="0.2">
      <c r="A173" s="316"/>
      <c r="B173" s="316"/>
    </row>
    <row r="174" spans="1:2" x14ac:dyDescent="0.2">
      <c r="A174" s="316"/>
      <c r="B174" s="316"/>
    </row>
    <row r="175" spans="1:2" x14ac:dyDescent="0.2">
      <c r="A175" s="316"/>
      <c r="B175" s="316"/>
    </row>
    <row r="176" spans="1:2" x14ac:dyDescent="0.2">
      <c r="A176" s="316"/>
      <c r="B176" s="316"/>
    </row>
    <row r="177" spans="1:2" x14ac:dyDescent="0.2">
      <c r="A177" s="316"/>
      <c r="B177" s="316"/>
    </row>
    <row r="178" spans="1:2" x14ac:dyDescent="0.2">
      <c r="A178" s="316"/>
      <c r="B178" s="316"/>
    </row>
    <row r="179" spans="1:2" x14ac:dyDescent="0.2">
      <c r="A179" s="316"/>
      <c r="B179" s="316"/>
    </row>
    <row r="180" spans="1:2" x14ac:dyDescent="0.2">
      <c r="A180" s="316"/>
      <c r="B180" s="316"/>
    </row>
    <row r="181" spans="1:2" x14ac:dyDescent="0.2">
      <c r="A181" s="316"/>
      <c r="B181" s="316"/>
    </row>
    <row r="182" spans="1:2" x14ac:dyDescent="0.2">
      <c r="A182" s="316"/>
      <c r="B182" s="316"/>
    </row>
    <row r="183" spans="1:2" x14ac:dyDescent="0.2">
      <c r="A183" s="316"/>
      <c r="B183" s="316"/>
    </row>
    <row r="184" spans="1:2" x14ac:dyDescent="0.2">
      <c r="A184" s="316"/>
      <c r="B184" s="316"/>
    </row>
    <row r="185" spans="1:2" x14ac:dyDescent="0.2">
      <c r="A185" s="316"/>
      <c r="B185" s="316"/>
    </row>
    <row r="186" spans="1:2" x14ac:dyDescent="0.2">
      <c r="A186" s="316"/>
      <c r="B186" s="316"/>
    </row>
    <row r="187" spans="1:2" x14ac:dyDescent="0.2">
      <c r="A187" s="316"/>
      <c r="B187" s="316"/>
    </row>
    <row r="188" spans="1:2" x14ac:dyDescent="0.2">
      <c r="A188" s="316"/>
      <c r="B188" s="316"/>
    </row>
    <row r="189" spans="1:2" x14ac:dyDescent="0.2">
      <c r="A189" s="316"/>
      <c r="B189" s="316"/>
    </row>
    <row r="190" spans="1:2" x14ac:dyDescent="0.2">
      <c r="A190" s="316"/>
      <c r="B190" s="316"/>
    </row>
    <row r="191" spans="1:2" x14ac:dyDescent="0.2">
      <c r="A191" s="316"/>
      <c r="B191" s="316"/>
    </row>
    <row r="192" spans="1:2" x14ac:dyDescent="0.2">
      <c r="A192" s="316"/>
      <c r="B192" s="316"/>
    </row>
    <row r="193" spans="1:2" x14ac:dyDescent="0.2">
      <c r="A193" s="316"/>
      <c r="B193" s="316"/>
    </row>
    <row r="194" spans="1:2" x14ac:dyDescent="0.2">
      <c r="A194" s="316"/>
      <c r="B194" s="316"/>
    </row>
    <row r="195" spans="1:2" x14ac:dyDescent="0.2">
      <c r="A195" s="316"/>
      <c r="B195" s="316"/>
    </row>
    <row r="196" spans="1:2" x14ac:dyDescent="0.2">
      <c r="A196" s="316"/>
      <c r="B196" s="316"/>
    </row>
    <row r="197" spans="1:2" x14ac:dyDescent="0.2">
      <c r="A197" s="316"/>
      <c r="B197" s="316"/>
    </row>
    <row r="198" spans="1:2" x14ac:dyDescent="0.2">
      <c r="A198" s="316"/>
      <c r="B198" s="316"/>
    </row>
    <row r="199" spans="1:2" x14ac:dyDescent="0.2">
      <c r="A199" s="316"/>
      <c r="B199" s="316"/>
    </row>
    <row r="200" spans="1:2" x14ac:dyDescent="0.2">
      <c r="A200" s="316"/>
      <c r="B200" s="316"/>
    </row>
    <row r="201" spans="1:2" x14ac:dyDescent="0.2">
      <c r="A201" s="316"/>
      <c r="B201" s="316"/>
    </row>
    <row r="202" spans="1:2" x14ac:dyDescent="0.2">
      <c r="A202" s="316"/>
      <c r="B202" s="316"/>
    </row>
    <row r="203" spans="1:2" x14ac:dyDescent="0.2">
      <c r="A203" s="316"/>
      <c r="B203" s="316"/>
    </row>
    <row r="204" spans="1:2" x14ac:dyDescent="0.2">
      <c r="A204" s="316"/>
      <c r="B204" s="316"/>
    </row>
    <row r="205" spans="1:2" x14ac:dyDescent="0.2">
      <c r="A205" s="316"/>
      <c r="B205" s="316"/>
    </row>
    <row r="206" spans="1:2" x14ac:dyDescent="0.2">
      <c r="A206" s="316"/>
      <c r="B206" s="316"/>
    </row>
    <row r="207" spans="1:2" x14ac:dyDescent="0.2">
      <c r="A207" s="316"/>
      <c r="B207" s="316"/>
    </row>
    <row r="208" spans="1:2" x14ac:dyDescent="0.2">
      <c r="A208" s="316"/>
      <c r="B208" s="316"/>
    </row>
    <row r="209" spans="1:2" x14ac:dyDescent="0.2">
      <c r="A209" s="316"/>
      <c r="B209" s="316"/>
    </row>
    <row r="210" spans="1:2" x14ac:dyDescent="0.2">
      <c r="A210" s="316"/>
      <c r="B210" s="316"/>
    </row>
    <row r="211" spans="1:2" x14ac:dyDescent="0.2">
      <c r="A211" s="316"/>
      <c r="B211" s="316"/>
    </row>
    <row r="212" spans="1:2" x14ac:dyDescent="0.2">
      <c r="A212" s="316"/>
      <c r="B212" s="316"/>
    </row>
    <row r="213" spans="1:2" x14ac:dyDescent="0.2">
      <c r="A213" s="316"/>
      <c r="B213" s="316"/>
    </row>
    <row r="214" spans="1:2" x14ac:dyDescent="0.2">
      <c r="A214" s="316"/>
      <c r="B214" s="316"/>
    </row>
    <row r="215" spans="1:2" x14ac:dyDescent="0.2">
      <c r="A215" s="316"/>
      <c r="B215" s="316"/>
    </row>
    <row r="216" spans="1:2" x14ac:dyDescent="0.2">
      <c r="A216" s="316"/>
      <c r="B216" s="316"/>
    </row>
    <row r="217" spans="1:2" x14ac:dyDescent="0.2">
      <c r="A217" s="316"/>
      <c r="B217" s="316"/>
    </row>
    <row r="218" spans="1:2" x14ac:dyDescent="0.2">
      <c r="A218" s="316"/>
      <c r="B218" s="316"/>
    </row>
    <row r="219" spans="1:2" x14ac:dyDescent="0.2">
      <c r="A219" s="316"/>
      <c r="B219" s="316"/>
    </row>
    <row r="220" spans="1:2" x14ac:dyDescent="0.2">
      <c r="A220" s="316"/>
      <c r="B220" s="316"/>
    </row>
    <row r="221" spans="1:2" x14ac:dyDescent="0.2">
      <c r="A221" s="316"/>
      <c r="B221" s="316"/>
    </row>
    <row r="222" spans="1:2" x14ac:dyDescent="0.2">
      <c r="A222" s="316"/>
      <c r="B222" s="316"/>
    </row>
    <row r="223" spans="1:2" x14ac:dyDescent="0.2">
      <c r="A223" s="316"/>
      <c r="B223" s="316"/>
    </row>
    <row r="224" spans="1:2" x14ac:dyDescent="0.2">
      <c r="A224" s="316"/>
      <c r="B224" s="316"/>
    </row>
    <row r="225" spans="1:2" x14ac:dyDescent="0.2">
      <c r="A225" s="316"/>
      <c r="B225" s="316"/>
    </row>
    <row r="226" spans="1:2" x14ac:dyDescent="0.2">
      <c r="A226" s="316"/>
      <c r="B226" s="316"/>
    </row>
    <row r="227" spans="1:2" x14ac:dyDescent="0.2">
      <c r="A227" s="316"/>
      <c r="B227" s="316"/>
    </row>
    <row r="228" spans="1:2" x14ac:dyDescent="0.2">
      <c r="A228" s="316"/>
      <c r="B228" s="316"/>
    </row>
    <row r="229" spans="1:2" x14ac:dyDescent="0.2">
      <c r="A229" s="316"/>
      <c r="B229" s="316"/>
    </row>
    <row r="230" spans="1:2" x14ac:dyDescent="0.2">
      <c r="A230" s="316"/>
      <c r="B230" s="316"/>
    </row>
    <row r="231" spans="1:2" x14ac:dyDescent="0.2">
      <c r="A231" s="316"/>
      <c r="B231" s="316"/>
    </row>
    <row r="232" spans="1:2" x14ac:dyDescent="0.2">
      <c r="A232" s="316"/>
      <c r="B232" s="316"/>
    </row>
    <row r="233" spans="1:2" x14ac:dyDescent="0.2">
      <c r="A233" s="316"/>
      <c r="B233" s="316"/>
    </row>
    <row r="234" spans="1:2" x14ac:dyDescent="0.2">
      <c r="A234" s="316"/>
      <c r="B234" s="316"/>
    </row>
    <row r="235" spans="1:2" x14ac:dyDescent="0.2">
      <c r="A235" s="316"/>
      <c r="B235" s="316"/>
    </row>
    <row r="236" spans="1:2" x14ac:dyDescent="0.2">
      <c r="A236" s="316"/>
      <c r="B236" s="316"/>
    </row>
    <row r="237" spans="1:2" x14ac:dyDescent="0.2">
      <c r="A237" s="316"/>
      <c r="B237" s="316"/>
    </row>
    <row r="238" spans="1:2" x14ac:dyDescent="0.2">
      <c r="A238" s="316"/>
      <c r="B238" s="316"/>
    </row>
    <row r="239" spans="1:2" x14ac:dyDescent="0.2">
      <c r="A239" s="316"/>
      <c r="B239" s="316"/>
    </row>
    <row r="240" spans="1:2" x14ac:dyDescent="0.2">
      <c r="A240" s="316"/>
      <c r="B240" s="316"/>
    </row>
    <row r="241" spans="1:2" x14ac:dyDescent="0.2">
      <c r="A241" s="316"/>
      <c r="B241" s="316"/>
    </row>
    <row r="242" spans="1:2" x14ac:dyDescent="0.2">
      <c r="A242" s="316"/>
      <c r="B242" s="316"/>
    </row>
    <row r="243" spans="1:2" x14ac:dyDescent="0.2">
      <c r="A243" s="316"/>
      <c r="B243" s="316"/>
    </row>
    <row r="244" spans="1:2" x14ac:dyDescent="0.2">
      <c r="A244" s="316"/>
      <c r="B244" s="316"/>
    </row>
    <row r="245" spans="1:2" x14ac:dyDescent="0.2">
      <c r="A245" s="316"/>
      <c r="B245" s="316"/>
    </row>
    <row r="246" spans="1:2" x14ac:dyDescent="0.2">
      <c r="A246" s="316"/>
      <c r="B246" s="316"/>
    </row>
    <row r="247" spans="1:2" x14ac:dyDescent="0.2">
      <c r="A247" s="316"/>
      <c r="B247" s="316"/>
    </row>
    <row r="248" spans="1:2" x14ac:dyDescent="0.2">
      <c r="A248" s="316"/>
      <c r="B248" s="316"/>
    </row>
    <row r="249" spans="1:2" x14ac:dyDescent="0.2">
      <c r="A249" s="316"/>
      <c r="B249" s="316"/>
    </row>
    <row r="250" spans="1:2" x14ac:dyDescent="0.2">
      <c r="A250" s="316"/>
      <c r="B250" s="316"/>
    </row>
    <row r="251" spans="1:2" x14ac:dyDescent="0.2">
      <c r="A251" s="316"/>
      <c r="B251" s="316"/>
    </row>
    <row r="252" spans="1:2" x14ac:dyDescent="0.2">
      <c r="A252" s="316"/>
      <c r="B252" s="316"/>
    </row>
    <row r="253" spans="1:2" x14ac:dyDescent="0.2">
      <c r="A253" s="316"/>
      <c r="B253" s="316"/>
    </row>
    <row r="254" spans="1:2" x14ac:dyDescent="0.2">
      <c r="A254" s="316"/>
      <c r="B254" s="316"/>
    </row>
    <row r="255" spans="1:2" x14ac:dyDescent="0.2">
      <c r="A255" s="316"/>
      <c r="B255" s="316"/>
    </row>
    <row r="256" spans="1:2" x14ac:dyDescent="0.2">
      <c r="A256" s="316"/>
      <c r="B256" s="316"/>
    </row>
    <row r="257" spans="1:2" x14ac:dyDescent="0.2">
      <c r="A257" s="316"/>
      <c r="B257" s="316"/>
    </row>
    <row r="258" spans="1:2" x14ac:dyDescent="0.2">
      <c r="A258" s="316"/>
      <c r="B258" s="316"/>
    </row>
    <row r="259" spans="1:2" x14ac:dyDescent="0.2">
      <c r="A259" s="316"/>
      <c r="B259" s="316"/>
    </row>
    <row r="260" spans="1:2" x14ac:dyDescent="0.2">
      <c r="A260" s="316"/>
      <c r="B260" s="316"/>
    </row>
    <row r="261" spans="1:2" x14ac:dyDescent="0.2">
      <c r="A261" s="316"/>
      <c r="B261" s="316"/>
    </row>
    <row r="262" spans="1:2" x14ac:dyDescent="0.2">
      <c r="A262" s="316"/>
      <c r="B262" s="316"/>
    </row>
    <row r="263" spans="1:2" x14ac:dyDescent="0.2">
      <c r="A263" s="316"/>
      <c r="B263" s="316"/>
    </row>
    <row r="264" spans="1:2" x14ac:dyDescent="0.2">
      <c r="A264" s="316"/>
      <c r="B264" s="316"/>
    </row>
    <row r="265" spans="1:2" x14ac:dyDescent="0.2">
      <c r="A265" s="316"/>
      <c r="B265" s="316"/>
    </row>
    <row r="266" spans="1:2" x14ac:dyDescent="0.2">
      <c r="A266" s="316"/>
      <c r="B266" s="316"/>
    </row>
    <row r="267" spans="1:2" x14ac:dyDescent="0.2">
      <c r="A267" s="316"/>
      <c r="B267" s="316"/>
    </row>
    <row r="268" spans="1:2" x14ac:dyDescent="0.2">
      <c r="A268" s="316"/>
      <c r="B268" s="316"/>
    </row>
    <row r="269" spans="1:2" x14ac:dyDescent="0.2">
      <c r="A269" s="316"/>
      <c r="B269" s="316"/>
    </row>
    <row r="270" spans="1:2" x14ac:dyDescent="0.2">
      <c r="A270" s="316"/>
      <c r="B270" s="316"/>
    </row>
    <row r="271" spans="1:2" x14ac:dyDescent="0.2">
      <c r="A271" s="316"/>
      <c r="B271" s="316"/>
    </row>
    <row r="272" spans="1:2" x14ac:dyDescent="0.2">
      <c r="A272" s="316"/>
      <c r="B272" s="316"/>
    </row>
    <row r="273" spans="1:2" x14ac:dyDescent="0.2">
      <c r="A273" s="316"/>
      <c r="B273" s="316"/>
    </row>
    <row r="274" spans="1:2" x14ac:dyDescent="0.2">
      <c r="A274" s="316"/>
      <c r="B274" s="316"/>
    </row>
    <row r="275" spans="1:2" x14ac:dyDescent="0.2">
      <c r="A275" s="316"/>
      <c r="B275" s="316"/>
    </row>
    <row r="276" spans="1:2" x14ac:dyDescent="0.2">
      <c r="A276" s="316"/>
      <c r="B276" s="316"/>
    </row>
    <row r="277" spans="1:2" x14ac:dyDescent="0.2">
      <c r="A277" s="316"/>
      <c r="B277" s="316"/>
    </row>
    <row r="278" spans="1:2" x14ac:dyDescent="0.2">
      <c r="A278" s="316"/>
      <c r="B278" s="316"/>
    </row>
    <row r="279" spans="1:2" x14ac:dyDescent="0.2">
      <c r="A279" s="316"/>
      <c r="B279" s="316"/>
    </row>
    <row r="280" spans="1:2" x14ac:dyDescent="0.2">
      <c r="A280" s="316"/>
      <c r="B280" s="316"/>
    </row>
    <row r="281" spans="1:2" x14ac:dyDescent="0.2">
      <c r="A281" s="316"/>
      <c r="B281" s="316"/>
    </row>
  </sheetData>
  <mergeCells count="5">
    <mergeCell ref="C4:E4"/>
    <mergeCell ref="F4:H4"/>
    <mergeCell ref="I4:K4"/>
    <mergeCell ref="L4:N4"/>
    <mergeCell ref="A6:B6"/>
  </mergeCells>
  <pageMargins left="0.25" right="0.25" top="0.75" bottom="0.75" header="0.3" footer="0.3"/>
  <pageSetup paperSize="9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N285"/>
  <sheetViews>
    <sheetView showGridLines="0" zoomScaleNormal="100" workbookViewId="0">
      <selection activeCell="N15" sqref="A4:N15"/>
    </sheetView>
  </sheetViews>
  <sheetFormatPr baseColWidth="10" defaultRowHeight="12.75" x14ac:dyDescent="0.2"/>
  <cols>
    <col min="1" max="1" width="12.75" style="140" customWidth="1"/>
    <col min="2" max="2" width="18.25" style="140" customWidth="1"/>
    <col min="3" max="3" width="4.25" style="77" customWidth="1"/>
    <col min="4" max="4" width="4.25" style="31" customWidth="1"/>
    <col min="5" max="5" width="5.75" style="31" customWidth="1"/>
    <col min="6" max="8" width="5" style="31" customWidth="1"/>
    <col min="9" max="10" width="4.25" style="31" customWidth="1"/>
    <col min="11" max="11" width="5.75" style="31" customWidth="1"/>
    <col min="12" max="14" width="5.25" style="31" customWidth="1"/>
    <col min="15" max="16384" width="11" style="31"/>
  </cols>
  <sheetData>
    <row r="1" spans="1:14" ht="18" x14ac:dyDescent="0.2">
      <c r="A1" s="172" t="s">
        <v>170</v>
      </c>
      <c r="B1" s="307"/>
      <c r="C1" s="155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</row>
    <row r="2" spans="1:14" ht="15.75" x14ac:dyDescent="0.2">
      <c r="A2" s="54" t="s">
        <v>447</v>
      </c>
      <c r="B2" s="307"/>
      <c r="C2" s="155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</row>
    <row r="4" spans="1:14" ht="12.75" customHeight="1" x14ac:dyDescent="0.2">
      <c r="A4" s="308"/>
      <c r="B4" s="309"/>
      <c r="C4" s="506" t="s">
        <v>4</v>
      </c>
      <c r="D4" s="507"/>
      <c r="E4" s="508"/>
      <c r="F4" s="506" t="s">
        <v>50</v>
      </c>
      <c r="G4" s="507"/>
      <c r="H4" s="508"/>
      <c r="I4" s="506" t="s">
        <v>5</v>
      </c>
      <c r="J4" s="507"/>
      <c r="K4" s="508"/>
      <c r="L4" s="506" t="s">
        <v>7</v>
      </c>
      <c r="M4" s="507"/>
      <c r="N4" s="508"/>
    </row>
    <row r="5" spans="1:14" ht="12.75" customHeight="1" x14ac:dyDescent="0.2">
      <c r="A5" s="310"/>
      <c r="B5" s="311"/>
      <c r="C5" s="156" t="s">
        <v>8</v>
      </c>
      <c r="D5" s="157" t="s">
        <v>9</v>
      </c>
      <c r="E5" s="158" t="s">
        <v>7</v>
      </c>
      <c r="F5" s="159" t="s">
        <v>8</v>
      </c>
      <c r="G5" s="160" t="s">
        <v>9</v>
      </c>
      <c r="H5" s="161" t="s">
        <v>7</v>
      </c>
      <c r="I5" s="160" t="s">
        <v>8</v>
      </c>
      <c r="J5" s="157" t="s">
        <v>9</v>
      </c>
      <c r="K5" s="162" t="s">
        <v>7</v>
      </c>
      <c r="L5" s="160" t="s">
        <v>8</v>
      </c>
      <c r="M5" s="157" t="s">
        <v>9</v>
      </c>
      <c r="N5" s="158" t="s">
        <v>7</v>
      </c>
    </row>
    <row r="6" spans="1:14" x14ac:dyDescent="0.2">
      <c r="A6" s="509" t="s">
        <v>76</v>
      </c>
      <c r="B6" s="510"/>
      <c r="C6" s="302">
        <v>129</v>
      </c>
      <c r="D6" s="303">
        <v>132</v>
      </c>
      <c r="E6" s="304">
        <v>261</v>
      </c>
      <c r="F6" s="305">
        <v>143</v>
      </c>
      <c r="G6" s="303">
        <v>174</v>
      </c>
      <c r="H6" s="304">
        <v>317</v>
      </c>
      <c r="I6" s="305">
        <v>477</v>
      </c>
      <c r="J6" s="303">
        <v>672</v>
      </c>
      <c r="K6" s="306">
        <v>1149</v>
      </c>
      <c r="L6" s="305">
        <v>749</v>
      </c>
      <c r="M6" s="303">
        <v>978</v>
      </c>
      <c r="N6" s="303">
        <v>1727</v>
      </c>
    </row>
    <row r="7" spans="1:14" x14ac:dyDescent="0.2">
      <c r="A7" s="318" t="s">
        <v>78</v>
      </c>
      <c r="B7" s="313" t="s">
        <v>444</v>
      </c>
      <c r="C7" s="163">
        <v>8</v>
      </c>
      <c r="D7" s="164">
        <v>6</v>
      </c>
      <c r="E7" s="165">
        <v>14</v>
      </c>
      <c r="F7" s="166" t="s">
        <v>67</v>
      </c>
      <c r="G7" s="167" t="s">
        <v>67</v>
      </c>
      <c r="H7" s="168" t="s">
        <v>67</v>
      </c>
      <c r="I7" s="167">
        <v>154</v>
      </c>
      <c r="J7" s="164">
        <v>196</v>
      </c>
      <c r="K7" s="169">
        <v>350</v>
      </c>
      <c r="L7" s="170">
        <v>162</v>
      </c>
      <c r="M7" s="171">
        <v>202</v>
      </c>
      <c r="N7" s="165">
        <v>364</v>
      </c>
    </row>
    <row r="8" spans="1:14" ht="18" x14ac:dyDescent="0.2">
      <c r="A8" s="312"/>
      <c r="B8" s="313" t="s">
        <v>370</v>
      </c>
      <c r="C8" s="163">
        <v>62</v>
      </c>
      <c r="D8" s="164">
        <v>65</v>
      </c>
      <c r="E8" s="165">
        <v>127</v>
      </c>
      <c r="F8" s="166" t="s">
        <v>67</v>
      </c>
      <c r="G8" s="167" t="s">
        <v>67</v>
      </c>
      <c r="H8" s="168" t="s">
        <v>67</v>
      </c>
      <c r="I8" s="167">
        <v>77</v>
      </c>
      <c r="J8" s="164">
        <v>177</v>
      </c>
      <c r="K8" s="169">
        <v>254</v>
      </c>
      <c r="L8" s="170">
        <v>139</v>
      </c>
      <c r="M8" s="171">
        <v>242</v>
      </c>
      <c r="N8" s="165">
        <v>381</v>
      </c>
    </row>
    <row r="9" spans="1:14" x14ac:dyDescent="0.2">
      <c r="A9" s="312"/>
      <c r="B9" s="313" t="s">
        <v>445</v>
      </c>
      <c r="C9" s="163">
        <v>26</v>
      </c>
      <c r="D9" s="164">
        <v>30</v>
      </c>
      <c r="E9" s="165">
        <v>56</v>
      </c>
      <c r="F9" s="166">
        <v>29</v>
      </c>
      <c r="G9" s="167">
        <v>77</v>
      </c>
      <c r="H9" s="168">
        <v>106</v>
      </c>
      <c r="I9" s="167">
        <v>76</v>
      </c>
      <c r="J9" s="164">
        <v>149</v>
      </c>
      <c r="K9" s="169">
        <v>225</v>
      </c>
      <c r="L9" s="170">
        <v>131</v>
      </c>
      <c r="M9" s="171">
        <v>256</v>
      </c>
      <c r="N9" s="165">
        <v>387</v>
      </c>
    </row>
    <row r="10" spans="1:14" ht="18" x14ac:dyDescent="0.2">
      <c r="A10" s="312" t="s">
        <v>83</v>
      </c>
      <c r="B10" s="313" t="s">
        <v>371</v>
      </c>
      <c r="C10" s="163">
        <v>8</v>
      </c>
      <c r="D10" s="164">
        <v>4</v>
      </c>
      <c r="E10" s="165">
        <v>12</v>
      </c>
      <c r="F10" s="166">
        <v>10</v>
      </c>
      <c r="G10" s="167">
        <v>11</v>
      </c>
      <c r="H10" s="168">
        <v>21</v>
      </c>
      <c r="I10" s="167">
        <v>62</v>
      </c>
      <c r="J10" s="164">
        <v>50</v>
      </c>
      <c r="K10" s="169">
        <v>112</v>
      </c>
      <c r="L10" s="170">
        <v>80</v>
      </c>
      <c r="M10" s="171">
        <v>65</v>
      </c>
      <c r="N10" s="165">
        <v>145</v>
      </c>
    </row>
    <row r="11" spans="1:14" x14ac:dyDescent="0.2">
      <c r="A11" s="312" t="s">
        <v>84</v>
      </c>
      <c r="B11" s="313" t="s">
        <v>372</v>
      </c>
      <c r="C11" s="163" t="s">
        <v>67</v>
      </c>
      <c r="D11" s="164" t="s">
        <v>67</v>
      </c>
      <c r="E11" s="165" t="s">
        <v>67</v>
      </c>
      <c r="F11" s="166">
        <v>12</v>
      </c>
      <c r="G11" s="167">
        <v>23</v>
      </c>
      <c r="H11" s="168">
        <v>35</v>
      </c>
      <c r="I11" s="167">
        <v>8</v>
      </c>
      <c r="J11" s="164">
        <v>6</v>
      </c>
      <c r="K11" s="169">
        <v>14</v>
      </c>
      <c r="L11" s="170">
        <v>20</v>
      </c>
      <c r="M11" s="171">
        <v>29</v>
      </c>
      <c r="N11" s="165">
        <v>49</v>
      </c>
    </row>
    <row r="12" spans="1:14" ht="18" x14ac:dyDescent="0.2">
      <c r="A12" s="312" t="s">
        <v>451</v>
      </c>
      <c r="B12" s="313" t="s">
        <v>373</v>
      </c>
      <c r="C12" s="163" t="s">
        <v>67</v>
      </c>
      <c r="D12" s="164" t="s">
        <v>67</v>
      </c>
      <c r="E12" s="165" t="s">
        <v>67</v>
      </c>
      <c r="F12" s="166">
        <v>29</v>
      </c>
      <c r="G12" s="167">
        <v>18</v>
      </c>
      <c r="H12" s="168">
        <v>47</v>
      </c>
      <c r="I12" s="167">
        <v>3</v>
      </c>
      <c r="J12" s="164">
        <v>5</v>
      </c>
      <c r="K12" s="169">
        <v>8</v>
      </c>
      <c r="L12" s="170">
        <v>32</v>
      </c>
      <c r="M12" s="171">
        <v>23</v>
      </c>
      <c r="N12" s="165">
        <v>55</v>
      </c>
    </row>
    <row r="13" spans="1:14" ht="18" x14ac:dyDescent="0.2">
      <c r="A13" s="312" t="s">
        <v>89</v>
      </c>
      <c r="B13" s="313" t="s">
        <v>374</v>
      </c>
      <c r="C13" s="163" t="s">
        <v>67</v>
      </c>
      <c r="D13" s="164" t="s">
        <v>67</v>
      </c>
      <c r="E13" s="165" t="s">
        <v>67</v>
      </c>
      <c r="F13" s="166">
        <v>5</v>
      </c>
      <c r="G13" s="167">
        <v>10</v>
      </c>
      <c r="H13" s="168">
        <v>15</v>
      </c>
      <c r="I13" s="167">
        <v>28</v>
      </c>
      <c r="J13" s="164">
        <v>38</v>
      </c>
      <c r="K13" s="169">
        <v>66</v>
      </c>
      <c r="L13" s="170">
        <v>33</v>
      </c>
      <c r="M13" s="171">
        <v>48</v>
      </c>
      <c r="N13" s="165">
        <v>81</v>
      </c>
    </row>
    <row r="14" spans="1:14" ht="18" x14ac:dyDescent="0.2">
      <c r="A14" s="312" t="s">
        <v>91</v>
      </c>
      <c r="B14" s="313" t="s">
        <v>375</v>
      </c>
      <c r="C14" s="163">
        <v>11</v>
      </c>
      <c r="D14" s="164">
        <v>9</v>
      </c>
      <c r="E14" s="165">
        <v>20</v>
      </c>
      <c r="F14" s="166">
        <v>39</v>
      </c>
      <c r="G14" s="167">
        <v>22</v>
      </c>
      <c r="H14" s="168">
        <v>61</v>
      </c>
      <c r="I14" s="167">
        <v>47</v>
      </c>
      <c r="J14" s="164">
        <v>46</v>
      </c>
      <c r="K14" s="169">
        <v>93</v>
      </c>
      <c r="L14" s="170">
        <v>97</v>
      </c>
      <c r="M14" s="171">
        <v>77</v>
      </c>
      <c r="N14" s="165">
        <v>174</v>
      </c>
    </row>
    <row r="15" spans="1:14" x14ac:dyDescent="0.2">
      <c r="A15" s="314"/>
      <c r="B15" s="315" t="s">
        <v>446</v>
      </c>
      <c r="C15" s="195">
        <v>14</v>
      </c>
      <c r="D15" s="196">
        <v>18</v>
      </c>
      <c r="E15" s="197">
        <v>32</v>
      </c>
      <c r="F15" s="198">
        <v>19</v>
      </c>
      <c r="G15" s="199">
        <v>13</v>
      </c>
      <c r="H15" s="200">
        <v>32</v>
      </c>
      <c r="I15" s="199">
        <v>22</v>
      </c>
      <c r="J15" s="196">
        <v>5</v>
      </c>
      <c r="K15" s="201">
        <v>27</v>
      </c>
      <c r="L15" s="202">
        <v>55</v>
      </c>
      <c r="M15" s="203">
        <v>36</v>
      </c>
      <c r="N15" s="197">
        <v>91</v>
      </c>
    </row>
    <row r="16" spans="1:14" x14ac:dyDescent="0.2">
      <c r="A16" s="316"/>
      <c r="B16" s="316"/>
    </row>
    <row r="17" spans="1:2" x14ac:dyDescent="0.2">
      <c r="A17" s="316"/>
      <c r="B17" s="316"/>
    </row>
    <row r="18" spans="1:2" x14ac:dyDescent="0.2">
      <c r="A18" s="316"/>
      <c r="B18" s="316"/>
    </row>
    <row r="19" spans="1:2" x14ac:dyDescent="0.2">
      <c r="A19" s="316"/>
      <c r="B19" s="316"/>
    </row>
    <row r="20" spans="1:2" x14ac:dyDescent="0.2">
      <c r="A20" s="316"/>
      <c r="B20" s="316"/>
    </row>
    <row r="21" spans="1:2" x14ac:dyDescent="0.2">
      <c r="A21" s="316"/>
      <c r="B21" s="316"/>
    </row>
    <row r="22" spans="1:2" x14ac:dyDescent="0.2">
      <c r="A22" s="316"/>
      <c r="B22" s="316"/>
    </row>
    <row r="23" spans="1:2" x14ac:dyDescent="0.2">
      <c r="A23" s="316"/>
      <c r="B23" s="316"/>
    </row>
    <row r="24" spans="1:2" x14ac:dyDescent="0.2">
      <c r="A24" s="316"/>
      <c r="B24" s="316"/>
    </row>
    <row r="25" spans="1:2" x14ac:dyDescent="0.2">
      <c r="A25" s="316"/>
      <c r="B25" s="316"/>
    </row>
    <row r="26" spans="1:2" x14ac:dyDescent="0.2">
      <c r="A26" s="316"/>
      <c r="B26" s="316"/>
    </row>
    <row r="27" spans="1:2" x14ac:dyDescent="0.2">
      <c r="A27" s="316"/>
      <c r="B27" s="316"/>
    </row>
    <row r="28" spans="1:2" x14ac:dyDescent="0.2">
      <c r="A28" s="316"/>
      <c r="B28" s="316"/>
    </row>
    <row r="29" spans="1:2" x14ac:dyDescent="0.2">
      <c r="A29" s="316"/>
      <c r="B29" s="316"/>
    </row>
    <row r="30" spans="1:2" x14ac:dyDescent="0.2">
      <c r="A30" s="316"/>
      <c r="B30" s="316"/>
    </row>
    <row r="31" spans="1:2" x14ac:dyDescent="0.2">
      <c r="A31" s="316"/>
      <c r="B31" s="316"/>
    </row>
    <row r="32" spans="1:2" x14ac:dyDescent="0.2">
      <c r="A32" s="316"/>
      <c r="B32" s="316"/>
    </row>
    <row r="33" spans="1:2" x14ac:dyDescent="0.2">
      <c r="A33" s="316"/>
      <c r="B33" s="316"/>
    </row>
    <row r="34" spans="1:2" x14ac:dyDescent="0.2">
      <c r="A34" s="316"/>
      <c r="B34" s="316"/>
    </row>
    <row r="35" spans="1:2" x14ac:dyDescent="0.2">
      <c r="A35" s="316"/>
      <c r="B35" s="316"/>
    </row>
    <row r="36" spans="1:2" x14ac:dyDescent="0.2">
      <c r="A36" s="316"/>
      <c r="B36" s="316"/>
    </row>
    <row r="37" spans="1:2" x14ac:dyDescent="0.2">
      <c r="A37" s="316"/>
      <c r="B37" s="316"/>
    </row>
    <row r="38" spans="1:2" x14ac:dyDescent="0.2">
      <c r="A38" s="316"/>
      <c r="B38" s="316"/>
    </row>
    <row r="39" spans="1:2" x14ac:dyDescent="0.2">
      <c r="A39" s="316"/>
      <c r="B39" s="316"/>
    </row>
    <row r="40" spans="1:2" x14ac:dyDescent="0.2">
      <c r="A40" s="316"/>
      <c r="B40" s="316"/>
    </row>
    <row r="41" spans="1:2" x14ac:dyDescent="0.2">
      <c r="A41" s="316"/>
      <c r="B41" s="316"/>
    </row>
    <row r="42" spans="1:2" x14ac:dyDescent="0.2">
      <c r="A42" s="316"/>
      <c r="B42" s="316"/>
    </row>
    <row r="43" spans="1:2" x14ac:dyDescent="0.2">
      <c r="A43" s="316"/>
      <c r="B43" s="316"/>
    </row>
    <row r="44" spans="1:2" x14ac:dyDescent="0.2">
      <c r="A44" s="316"/>
      <c r="B44" s="316"/>
    </row>
    <row r="45" spans="1:2" x14ac:dyDescent="0.2">
      <c r="A45" s="316"/>
      <c r="B45" s="316"/>
    </row>
    <row r="46" spans="1:2" x14ac:dyDescent="0.2">
      <c r="A46" s="316"/>
      <c r="B46" s="316"/>
    </row>
    <row r="47" spans="1:2" x14ac:dyDescent="0.2">
      <c r="A47" s="316"/>
      <c r="B47" s="316"/>
    </row>
    <row r="48" spans="1:2" x14ac:dyDescent="0.2">
      <c r="A48" s="316"/>
      <c r="B48" s="316"/>
    </row>
    <row r="49" spans="1:2" x14ac:dyDescent="0.2">
      <c r="A49" s="316"/>
      <c r="B49" s="316"/>
    </row>
    <row r="50" spans="1:2" x14ac:dyDescent="0.2">
      <c r="A50" s="316"/>
      <c r="B50" s="316"/>
    </row>
    <row r="51" spans="1:2" x14ac:dyDescent="0.2">
      <c r="A51" s="316"/>
      <c r="B51" s="316"/>
    </row>
    <row r="52" spans="1:2" x14ac:dyDescent="0.2">
      <c r="A52" s="316"/>
      <c r="B52" s="316"/>
    </row>
    <row r="53" spans="1:2" x14ac:dyDescent="0.2">
      <c r="A53" s="316"/>
      <c r="B53" s="316"/>
    </row>
    <row r="54" spans="1:2" x14ac:dyDescent="0.2">
      <c r="A54" s="316"/>
      <c r="B54" s="316"/>
    </row>
    <row r="55" spans="1:2" x14ac:dyDescent="0.2">
      <c r="A55" s="316"/>
      <c r="B55" s="316"/>
    </row>
    <row r="56" spans="1:2" x14ac:dyDescent="0.2">
      <c r="A56" s="316"/>
      <c r="B56" s="316"/>
    </row>
    <row r="57" spans="1:2" x14ac:dyDescent="0.2">
      <c r="A57" s="316"/>
      <c r="B57" s="316"/>
    </row>
    <row r="58" spans="1:2" x14ac:dyDescent="0.2">
      <c r="A58" s="316"/>
      <c r="B58" s="316"/>
    </row>
    <row r="59" spans="1:2" x14ac:dyDescent="0.2">
      <c r="A59" s="316"/>
      <c r="B59" s="316"/>
    </row>
    <row r="60" spans="1:2" x14ac:dyDescent="0.2">
      <c r="A60" s="316"/>
      <c r="B60" s="316"/>
    </row>
    <row r="61" spans="1:2" x14ac:dyDescent="0.2">
      <c r="A61" s="316"/>
      <c r="B61" s="316"/>
    </row>
    <row r="62" spans="1:2" x14ac:dyDescent="0.2">
      <c r="A62" s="316"/>
      <c r="B62" s="316"/>
    </row>
    <row r="63" spans="1:2" x14ac:dyDescent="0.2">
      <c r="A63" s="316"/>
      <c r="B63" s="316"/>
    </row>
    <row r="64" spans="1:2" x14ac:dyDescent="0.2">
      <c r="A64" s="316"/>
      <c r="B64" s="316"/>
    </row>
    <row r="65" spans="1:2" x14ac:dyDescent="0.2">
      <c r="A65" s="316"/>
      <c r="B65" s="316"/>
    </row>
    <row r="66" spans="1:2" x14ac:dyDescent="0.2">
      <c r="A66" s="316"/>
      <c r="B66" s="316"/>
    </row>
    <row r="67" spans="1:2" x14ac:dyDescent="0.2">
      <c r="A67" s="316"/>
      <c r="B67" s="316"/>
    </row>
    <row r="68" spans="1:2" x14ac:dyDescent="0.2">
      <c r="A68" s="316"/>
      <c r="B68" s="316"/>
    </row>
    <row r="69" spans="1:2" x14ac:dyDescent="0.2">
      <c r="A69" s="316"/>
      <c r="B69" s="316"/>
    </row>
    <row r="70" spans="1:2" x14ac:dyDescent="0.2">
      <c r="A70" s="316"/>
      <c r="B70" s="316"/>
    </row>
    <row r="71" spans="1:2" x14ac:dyDescent="0.2">
      <c r="A71" s="316"/>
      <c r="B71" s="316"/>
    </row>
    <row r="72" spans="1:2" x14ac:dyDescent="0.2">
      <c r="A72" s="316"/>
      <c r="B72" s="316"/>
    </row>
    <row r="73" spans="1:2" x14ac:dyDescent="0.2">
      <c r="A73" s="316"/>
      <c r="B73" s="316"/>
    </row>
    <row r="74" spans="1:2" x14ac:dyDescent="0.2">
      <c r="A74" s="316"/>
      <c r="B74" s="316"/>
    </row>
    <row r="75" spans="1:2" x14ac:dyDescent="0.2">
      <c r="A75" s="316"/>
      <c r="B75" s="316"/>
    </row>
    <row r="76" spans="1:2" x14ac:dyDescent="0.2">
      <c r="A76" s="316"/>
      <c r="B76" s="316"/>
    </row>
    <row r="77" spans="1:2" x14ac:dyDescent="0.2">
      <c r="A77" s="316"/>
      <c r="B77" s="316"/>
    </row>
    <row r="78" spans="1:2" x14ac:dyDescent="0.2">
      <c r="A78" s="316"/>
      <c r="B78" s="316"/>
    </row>
    <row r="79" spans="1:2" x14ac:dyDescent="0.2">
      <c r="A79" s="316"/>
      <c r="B79" s="316"/>
    </row>
    <row r="80" spans="1:2" x14ac:dyDescent="0.2">
      <c r="A80" s="316"/>
      <c r="B80" s="316"/>
    </row>
    <row r="81" spans="1:2" x14ac:dyDescent="0.2">
      <c r="A81" s="316"/>
      <c r="B81" s="316"/>
    </row>
    <row r="82" spans="1:2" x14ac:dyDescent="0.2">
      <c r="A82" s="316"/>
      <c r="B82" s="316"/>
    </row>
    <row r="83" spans="1:2" x14ac:dyDescent="0.2">
      <c r="A83" s="316"/>
      <c r="B83" s="316"/>
    </row>
    <row r="84" spans="1:2" x14ac:dyDescent="0.2">
      <c r="A84" s="316"/>
      <c r="B84" s="316"/>
    </row>
    <row r="85" spans="1:2" x14ac:dyDescent="0.2">
      <c r="A85" s="316"/>
      <c r="B85" s="316"/>
    </row>
    <row r="86" spans="1:2" x14ac:dyDescent="0.2">
      <c r="A86" s="316"/>
      <c r="B86" s="316"/>
    </row>
    <row r="87" spans="1:2" x14ac:dyDescent="0.2">
      <c r="A87" s="316"/>
      <c r="B87" s="316"/>
    </row>
    <row r="88" spans="1:2" x14ac:dyDescent="0.2">
      <c r="A88" s="316"/>
      <c r="B88" s="316"/>
    </row>
    <row r="89" spans="1:2" x14ac:dyDescent="0.2">
      <c r="A89" s="316"/>
      <c r="B89" s="316"/>
    </row>
    <row r="90" spans="1:2" x14ac:dyDescent="0.2">
      <c r="A90" s="316"/>
      <c r="B90" s="316"/>
    </row>
    <row r="91" spans="1:2" x14ac:dyDescent="0.2">
      <c r="A91" s="316"/>
      <c r="B91" s="316"/>
    </row>
    <row r="92" spans="1:2" x14ac:dyDescent="0.2">
      <c r="A92" s="316"/>
      <c r="B92" s="316"/>
    </row>
    <row r="93" spans="1:2" x14ac:dyDescent="0.2">
      <c r="A93" s="316"/>
      <c r="B93" s="316"/>
    </row>
    <row r="94" spans="1:2" x14ac:dyDescent="0.2">
      <c r="A94" s="316"/>
      <c r="B94" s="316"/>
    </row>
    <row r="95" spans="1:2" x14ac:dyDescent="0.2">
      <c r="A95" s="316"/>
      <c r="B95" s="316"/>
    </row>
    <row r="96" spans="1:2" x14ac:dyDescent="0.2">
      <c r="A96" s="316"/>
      <c r="B96" s="316"/>
    </row>
    <row r="97" spans="1:2" x14ac:dyDescent="0.2">
      <c r="A97" s="316"/>
      <c r="B97" s="316"/>
    </row>
    <row r="98" spans="1:2" x14ac:dyDescent="0.2">
      <c r="A98" s="316"/>
      <c r="B98" s="316"/>
    </row>
    <row r="99" spans="1:2" x14ac:dyDescent="0.2">
      <c r="A99" s="316"/>
      <c r="B99" s="316"/>
    </row>
    <row r="100" spans="1:2" x14ac:dyDescent="0.2">
      <c r="A100" s="316"/>
      <c r="B100" s="316"/>
    </row>
    <row r="101" spans="1:2" x14ac:dyDescent="0.2">
      <c r="A101" s="316"/>
      <c r="B101" s="316"/>
    </row>
    <row r="102" spans="1:2" x14ac:dyDescent="0.2">
      <c r="A102" s="316"/>
      <c r="B102" s="316"/>
    </row>
    <row r="103" spans="1:2" x14ac:dyDescent="0.2">
      <c r="A103" s="316"/>
      <c r="B103" s="316"/>
    </row>
    <row r="104" spans="1:2" x14ac:dyDescent="0.2">
      <c r="A104" s="316"/>
      <c r="B104" s="316"/>
    </row>
    <row r="105" spans="1:2" x14ac:dyDescent="0.2">
      <c r="A105" s="316"/>
      <c r="B105" s="316"/>
    </row>
    <row r="106" spans="1:2" x14ac:dyDescent="0.2">
      <c r="A106" s="316"/>
      <c r="B106" s="316"/>
    </row>
    <row r="107" spans="1:2" x14ac:dyDescent="0.2">
      <c r="A107" s="316"/>
      <c r="B107" s="316"/>
    </row>
    <row r="108" spans="1:2" x14ac:dyDescent="0.2">
      <c r="A108" s="316"/>
      <c r="B108" s="316"/>
    </row>
    <row r="109" spans="1:2" x14ac:dyDescent="0.2">
      <c r="A109" s="316"/>
      <c r="B109" s="316"/>
    </row>
    <row r="110" spans="1:2" x14ac:dyDescent="0.2">
      <c r="A110" s="316"/>
      <c r="B110" s="316"/>
    </row>
    <row r="111" spans="1:2" x14ac:dyDescent="0.2">
      <c r="A111" s="316"/>
      <c r="B111" s="316"/>
    </row>
    <row r="112" spans="1:2" x14ac:dyDescent="0.2">
      <c r="A112" s="316"/>
      <c r="B112" s="316"/>
    </row>
    <row r="113" spans="1:2" x14ac:dyDescent="0.2">
      <c r="A113" s="316"/>
      <c r="B113" s="316"/>
    </row>
    <row r="114" spans="1:2" x14ac:dyDescent="0.2">
      <c r="A114" s="316"/>
      <c r="B114" s="316"/>
    </row>
    <row r="115" spans="1:2" x14ac:dyDescent="0.2">
      <c r="A115" s="316"/>
      <c r="B115" s="316"/>
    </row>
    <row r="116" spans="1:2" x14ac:dyDescent="0.2">
      <c r="A116" s="316"/>
      <c r="B116" s="316"/>
    </row>
    <row r="117" spans="1:2" x14ac:dyDescent="0.2">
      <c r="A117" s="316"/>
      <c r="B117" s="316"/>
    </row>
    <row r="118" spans="1:2" x14ac:dyDescent="0.2">
      <c r="A118" s="316"/>
      <c r="B118" s="316"/>
    </row>
    <row r="119" spans="1:2" x14ac:dyDescent="0.2">
      <c r="A119" s="316"/>
      <c r="B119" s="316"/>
    </row>
    <row r="120" spans="1:2" x14ac:dyDescent="0.2">
      <c r="A120" s="316"/>
      <c r="B120" s="316"/>
    </row>
    <row r="121" spans="1:2" x14ac:dyDescent="0.2">
      <c r="A121" s="316"/>
      <c r="B121" s="316"/>
    </row>
    <row r="122" spans="1:2" x14ac:dyDescent="0.2">
      <c r="A122" s="316"/>
      <c r="B122" s="316"/>
    </row>
    <row r="123" spans="1:2" x14ac:dyDescent="0.2">
      <c r="A123" s="316"/>
      <c r="B123" s="316"/>
    </row>
    <row r="124" spans="1:2" x14ac:dyDescent="0.2">
      <c r="A124" s="316"/>
      <c r="B124" s="316"/>
    </row>
    <row r="125" spans="1:2" x14ac:dyDescent="0.2">
      <c r="A125" s="316"/>
      <c r="B125" s="316"/>
    </row>
    <row r="126" spans="1:2" x14ac:dyDescent="0.2">
      <c r="A126" s="316"/>
      <c r="B126" s="316"/>
    </row>
    <row r="127" spans="1:2" x14ac:dyDescent="0.2">
      <c r="A127" s="316"/>
      <c r="B127" s="316"/>
    </row>
    <row r="128" spans="1:2" x14ac:dyDescent="0.2">
      <c r="A128" s="316"/>
      <c r="B128" s="316"/>
    </row>
    <row r="129" spans="1:2" x14ac:dyDescent="0.2">
      <c r="A129" s="316"/>
      <c r="B129" s="316"/>
    </row>
    <row r="130" spans="1:2" x14ac:dyDescent="0.2">
      <c r="A130" s="316"/>
      <c r="B130" s="316"/>
    </row>
    <row r="131" spans="1:2" x14ac:dyDescent="0.2">
      <c r="A131" s="316"/>
      <c r="B131" s="316"/>
    </row>
    <row r="132" spans="1:2" x14ac:dyDescent="0.2">
      <c r="A132" s="316"/>
      <c r="B132" s="316"/>
    </row>
    <row r="133" spans="1:2" x14ac:dyDescent="0.2">
      <c r="A133" s="316"/>
      <c r="B133" s="316"/>
    </row>
    <row r="134" spans="1:2" x14ac:dyDescent="0.2">
      <c r="A134" s="316"/>
      <c r="B134" s="316"/>
    </row>
    <row r="135" spans="1:2" x14ac:dyDescent="0.2">
      <c r="A135" s="316"/>
      <c r="B135" s="316"/>
    </row>
    <row r="136" spans="1:2" x14ac:dyDescent="0.2">
      <c r="A136" s="316"/>
      <c r="B136" s="316"/>
    </row>
    <row r="137" spans="1:2" x14ac:dyDescent="0.2">
      <c r="A137" s="316"/>
      <c r="B137" s="316"/>
    </row>
    <row r="138" spans="1:2" x14ac:dyDescent="0.2">
      <c r="A138" s="316"/>
      <c r="B138" s="316"/>
    </row>
    <row r="139" spans="1:2" x14ac:dyDescent="0.2">
      <c r="A139" s="316"/>
      <c r="B139" s="316"/>
    </row>
    <row r="140" spans="1:2" x14ac:dyDescent="0.2">
      <c r="A140" s="316"/>
      <c r="B140" s="316"/>
    </row>
    <row r="141" spans="1:2" x14ac:dyDescent="0.2">
      <c r="A141" s="316"/>
      <c r="B141" s="316"/>
    </row>
    <row r="142" spans="1:2" x14ac:dyDescent="0.2">
      <c r="A142" s="316"/>
      <c r="B142" s="316"/>
    </row>
    <row r="143" spans="1:2" x14ac:dyDescent="0.2">
      <c r="A143" s="316"/>
      <c r="B143" s="316"/>
    </row>
    <row r="144" spans="1:2" x14ac:dyDescent="0.2">
      <c r="A144" s="316"/>
      <c r="B144" s="316"/>
    </row>
    <row r="145" spans="1:2" x14ac:dyDescent="0.2">
      <c r="A145" s="316"/>
      <c r="B145" s="316"/>
    </row>
    <row r="146" spans="1:2" x14ac:dyDescent="0.2">
      <c r="A146" s="316"/>
      <c r="B146" s="316"/>
    </row>
    <row r="147" spans="1:2" x14ac:dyDescent="0.2">
      <c r="A147" s="316"/>
      <c r="B147" s="316"/>
    </row>
    <row r="148" spans="1:2" x14ac:dyDescent="0.2">
      <c r="A148" s="316"/>
      <c r="B148" s="316"/>
    </row>
    <row r="149" spans="1:2" x14ac:dyDescent="0.2">
      <c r="A149" s="316"/>
      <c r="B149" s="316"/>
    </row>
    <row r="150" spans="1:2" x14ac:dyDescent="0.2">
      <c r="A150" s="316"/>
      <c r="B150" s="316"/>
    </row>
    <row r="151" spans="1:2" x14ac:dyDescent="0.2">
      <c r="A151" s="316"/>
      <c r="B151" s="316"/>
    </row>
    <row r="152" spans="1:2" x14ac:dyDescent="0.2">
      <c r="A152" s="316"/>
      <c r="B152" s="316"/>
    </row>
    <row r="153" spans="1:2" x14ac:dyDescent="0.2">
      <c r="A153" s="316"/>
      <c r="B153" s="316"/>
    </row>
    <row r="154" spans="1:2" x14ac:dyDescent="0.2">
      <c r="A154" s="316"/>
      <c r="B154" s="316"/>
    </row>
    <row r="155" spans="1:2" x14ac:dyDescent="0.2">
      <c r="A155" s="316"/>
      <c r="B155" s="316"/>
    </row>
    <row r="156" spans="1:2" x14ac:dyDescent="0.2">
      <c r="A156" s="316"/>
      <c r="B156" s="316"/>
    </row>
    <row r="157" spans="1:2" x14ac:dyDescent="0.2">
      <c r="A157" s="316"/>
      <c r="B157" s="316"/>
    </row>
    <row r="158" spans="1:2" x14ac:dyDescent="0.2">
      <c r="A158" s="316"/>
      <c r="B158" s="316"/>
    </row>
    <row r="159" spans="1:2" x14ac:dyDescent="0.2">
      <c r="A159" s="316"/>
      <c r="B159" s="316"/>
    </row>
    <row r="160" spans="1:2" x14ac:dyDescent="0.2">
      <c r="A160" s="316"/>
      <c r="B160" s="316"/>
    </row>
    <row r="161" spans="1:2" x14ac:dyDescent="0.2">
      <c r="A161" s="316"/>
      <c r="B161" s="316"/>
    </row>
    <row r="162" spans="1:2" x14ac:dyDescent="0.2">
      <c r="A162" s="316"/>
      <c r="B162" s="316"/>
    </row>
    <row r="163" spans="1:2" x14ac:dyDescent="0.2">
      <c r="A163" s="316"/>
      <c r="B163" s="316"/>
    </row>
    <row r="164" spans="1:2" x14ac:dyDescent="0.2">
      <c r="A164" s="316"/>
      <c r="B164" s="316"/>
    </row>
    <row r="165" spans="1:2" x14ac:dyDescent="0.2">
      <c r="A165" s="316"/>
      <c r="B165" s="316"/>
    </row>
    <row r="166" spans="1:2" x14ac:dyDescent="0.2">
      <c r="A166" s="316"/>
      <c r="B166" s="316"/>
    </row>
    <row r="167" spans="1:2" x14ac:dyDescent="0.2">
      <c r="A167" s="316"/>
      <c r="B167" s="316"/>
    </row>
    <row r="168" spans="1:2" x14ac:dyDescent="0.2">
      <c r="A168" s="316"/>
      <c r="B168" s="316"/>
    </row>
    <row r="169" spans="1:2" x14ac:dyDescent="0.2">
      <c r="A169" s="316"/>
      <c r="B169" s="316"/>
    </row>
    <row r="170" spans="1:2" x14ac:dyDescent="0.2">
      <c r="A170" s="316"/>
      <c r="B170" s="316"/>
    </row>
    <row r="171" spans="1:2" x14ac:dyDescent="0.2">
      <c r="A171" s="316"/>
      <c r="B171" s="316"/>
    </row>
    <row r="172" spans="1:2" x14ac:dyDescent="0.2">
      <c r="A172" s="316"/>
      <c r="B172" s="316"/>
    </row>
    <row r="173" spans="1:2" x14ac:dyDescent="0.2">
      <c r="A173" s="316"/>
      <c r="B173" s="316"/>
    </row>
    <row r="174" spans="1:2" x14ac:dyDescent="0.2">
      <c r="A174" s="316"/>
      <c r="B174" s="316"/>
    </row>
    <row r="175" spans="1:2" x14ac:dyDescent="0.2">
      <c r="A175" s="316"/>
      <c r="B175" s="316"/>
    </row>
    <row r="176" spans="1:2" x14ac:dyDescent="0.2">
      <c r="A176" s="316"/>
      <c r="B176" s="316"/>
    </row>
    <row r="177" spans="1:2" x14ac:dyDescent="0.2">
      <c r="A177" s="316"/>
      <c r="B177" s="316"/>
    </row>
    <row r="178" spans="1:2" x14ac:dyDescent="0.2">
      <c r="A178" s="316"/>
      <c r="B178" s="316"/>
    </row>
    <row r="179" spans="1:2" x14ac:dyDescent="0.2">
      <c r="A179" s="316"/>
      <c r="B179" s="316"/>
    </row>
    <row r="180" spans="1:2" x14ac:dyDescent="0.2">
      <c r="A180" s="316"/>
      <c r="B180" s="316"/>
    </row>
    <row r="181" spans="1:2" x14ac:dyDescent="0.2">
      <c r="A181" s="316"/>
      <c r="B181" s="316"/>
    </row>
    <row r="182" spans="1:2" x14ac:dyDescent="0.2">
      <c r="A182" s="316"/>
      <c r="B182" s="316"/>
    </row>
    <row r="183" spans="1:2" x14ac:dyDescent="0.2">
      <c r="A183" s="316"/>
      <c r="B183" s="316"/>
    </row>
    <row r="184" spans="1:2" x14ac:dyDescent="0.2">
      <c r="A184" s="316"/>
      <c r="B184" s="316"/>
    </row>
    <row r="185" spans="1:2" x14ac:dyDescent="0.2">
      <c r="A185" s="316"/>
      <c r="B185" s="316"/>
    </row>
    <row r="186" spans="1:2" x14ac:dyDescent="0.2">
      <c r="A186" s="316"/>
      <c r="B186" s="316"/>
    </row>
    <row r="187" spans="1:2" x14ac:dyDescent="0.2">
      <c r="A187" s="316"/>
      <c r="B187" s="316"/>
    </row>
    <row r="188" spans="1:2" x14ac:dyDescent="0.2">
      <c r="A188" s="316"/>
      <c r="B188" s="316"/>
    </row>
    <row r="189" spans="1:2" x14ac:dyDescent="0.2">
      <c r="A189" s="316"/>
      <c r="B189" s="316"/>
    </row>
    <row r="190" spans="1:2" x14ac:dyDescent="0.2">
      <c r="A190" s="316"/>
      <c r="B190" s="316"/>
    </row>
    <row r="191" spans="1:2" x14ac:dyDescent="0.2">
      <c r="A191" s="316"/>
      <c r="B191" s="316"/>
    </row>
    <row r="192" spans="1:2" x14ac:dyDescent="0.2">
      <c r="A192" s="316"/>
      <c r="B192" s="316"/>
    </row>
    <row r="193" spans="1:2" x14ac:dyDescent="0.2">
      <c r="A193" s="316"/>
      <c r="B193" s="316"/>
    </row>
    <row r="194" spans="1:2" x14ac:dyDescent="0.2">
      <c r="A194" s="316"/>
      <c r="B194" s="316"/>
    </row>
    <row r="195" spans="1:2" x14ac:dyDescent="0.2">
      <c r="A195" s="316"/>
      <c r="B195" s="316"/>
    </row>
    <row r="196" spans="1:2" x14ac:dyDescent="0.2">
      <c r="A196" s="316"/>
      <c r="B196" s="316"/>
    </row>
    <row r="197" spans="1:2" x14ac:dyDescent="0.2">
      <c r="A197" s="316"/>
      <c r="B197" s="316"/>
    </row>
    <row r="198" spans="1:2" x14ac:dyDescent="0.2">
      <c r="A198" s="316"/>
      <c r="B198" s="316"/>
    </row>
    <row r="199" spans="1:2" x14ac:dyDescent="0.2">
      <c r="A199" s="316"/>
      <c r="B199" s="316"/>
    </row>
    <row r="200" spans="1:2" x14ac:dyDescent="0.2">
      <c r="A200" s="316"/>
      <c r="B200" s="316"/>
    </row>
    <row r="201" spans="1:2" x14ac:dyDescent="0.2">
      <c r="A201" s="316"/>
      <c r="B201" s="316"/>
    </row>
    <row r="202" spans="1:2" x14ac:dyDescent="0.2">
      <c r="A202" s="316"/>
      <c r="B202" s="316"/>
    </row>
    <row r="203" spans="1:2" x14ac:dyDescent="0.2">
      <c r="A203" s="316"/>
      <c r="B203" s="316"/>
    </row>
    <row r="204" spans="1:2" x14ac:dyDescent="0.2">
      <c r="A204" s="316"/>
      <c r="B204" s="316"/>
    </row>
    <row r="205" spans="1:2" x14ac:dyDescent="0.2">
      <c r="A205" s="316"/>
      <c r="B205" s="316"/>
    </row>
    <row r="206" spans="1:2" x14ac:dyDescent="0.2">
      <c r="A206" s="316"/>
      <c r="B206" s="316"/>
    </row>
    <row r="207" spans="1:2" x14ac:dyDescent="0.2">
      <c r="A207" s="316"/>
      <c r="B207" s="316"/>
    </row>
    <row r="208" spans="1:2" x14ac:dyDescent="0.2">
      <c r="A208" s="316"/>
      <c r="B208" s="316"/>
    </row>
    <row r="209" spans="1:2" x14ac:dyDescent="0.2">
      <c r="A209" s="316"/>
      <c r="B209" s="316"/>
    </row>
    <row r="210" spans="1:2" x14ac:dyDescent="0.2">
      <c r="A210" s="316"/>
      <c r="B210" s="316"/>
    </row>
    <row r="211" spans="1:2" x14ac:dyDescent="0.2">
      <c r="A211" s="316"/>
      <c r="B211" s="316"/>
    </row>
    <row r="212" spans="1:2" x14ac:dyDescent="0.2">
      <c r="A212" s="316"/>
      <c r="B212" s="316"/>
    </row>
    <row r="213" spans="1:2" x14ac:dyDescent="0.2">
      <c r="A213" s="316"/>
      <c r="B213" s="316"/>
    </row>
    <row r="214" spans="1:2" x14ac:dyDescent="0.2">
      <c r="A214" s="316"/>
      <c r="B214" s="316"/>
    </row>
    <row r="215" spans="1:2" x14ac:dyDescent="0.2">
      <c r="A215" s="316"/>
      <c r="B215" s="316"/>
    </row>
    <row r="216" spans="1:2" x14ac:dyDescent="0.2">
      <c r="A216" s="316"/>
      <c r="B216" s="316"/>
    </row>
    <row r="217" spans="1:2" x14ac:dyDescent="0.2">
      <c r="A217" s="316"/>
      <c r="B217" s="316"/>
    </row>
    <row r="218" spans="1:2" x14ac:dyDescent="0.2">
      <c r="A218" s="316"/>
      <c r="B218" s="316"/>
    </row>
    <row r="219" spans="1:2" x14ac:dyDescent="0.2">
      <c r="A219" s="316"/>
      <c r="B219" s="316"/>
    </row>
    <row r="220" spans="1:2" x14ac:dyDescent="0.2">
      <c r="A220" s="316"/>
      <c r="B220" s="316"/>
    </row>
    <row r="221" spans="1:2" x14ac:dyDescent="0.2">
      <c r="A221" s="316"/>
      <c r="B221" s="316"/>
    </row>
    <row r="222" spans="1:2" x14ac:dyDescent="0.2">
      <c r="A222" s="316"/>
      <c r="B222" s="316"/>
    </row>
    <row r="223" spans="1:2" x14ac:dyDescent="0.2">
      <c r="A223" s="316"/>
      <c r="B223" s="316"/>
    </row>
    <row r="224" spans="1:2" x14ac:dyDescent="0.2">
      <c r="A224" s="316"/>
      <c r="B224" s="316"/>
    </row>
    <row r="225" spans="1:2" x14ac:dyDescent="0.2">
      <c r="A225" s="316"/>
      <c r="B225" s="316"/>
    </row>
    <row r="226" spans="1:2" x14ac:dyDescent="0.2">
      <c r="A226" s="316"/>
      <c r="B226" s="316"/>
    </row>
    <row r="227" spans="1:2" x14ac:dyDescent="0.2">
      <c r="A227" s="316"/>
      <c r="B227" s="316"/>
    </row>
    <row r="228" spans="1:2" x14ac:dyDescent="0.2">
      <c r="A228" s="316"/>
      <c r="B228" s="316"/>
    </row>
    <row r="229" spans="1:2" x14ac:dyDescent="0.2">
      <c r="A229" s="316"/>
      <c r="B229" s="316"/>
    </row>
    <row r="230" spans="1:2" x14ac:dyDescent="0.2">
      <c r="A230" s="316"/>
      <c r="B230" s="316"/>
    </row>
    <row r="231" spans="1:2" x14ac:dyDescent="0.2">
      <c r="A231" s="316"/>
      <c r="B231" s="316"/>
    </row>
    <row r="232" spans="1:2" x14ac:dyDescent="0.2">
      <c r="A232" s="316"/>
      <c r="B232" s="316"/>
    </row>
    <row r="233" spans="1:2" x14ac:dyDescent="0.2">
      <c r="A233" s="316"/>
      <c r="B233" s="316"/>
    </row>
    <row r="234" spans="1:2" x14ac:dyDescent="0.2">
      <c r="A234" s="316"/>
      <c r="B234" s="316"/>
    </row>
    <row r="235" spans="1:2" x14ac:dyDescent="0.2">
      <c r="A235" s="316"/>
      <c r="B235" s="316"/>
    </row>
    <row r="236" spans="1:2" x14ac:dyDescent="0.2">
      <c r="A236" s="316"/>
      <c r="B236" s="316"/>
    </row>
    <row r="237" spans="1:2" x14ac:dyDescent="0.2">
      <c r="A237" s="316"/>
      <c r="B237" s="316"/>
    </row>
    <row r="238" spans="1:2" x14ac:dyDescent="0.2">
      <c r="A238" s="316"/>
      <c r="B238" s="316"/>
    </row>
    <row r="239" spans="1:2" x14ac:dyDescent="0.2">
      <c r="A239" s="316"/>
      <c r="B239" s="316"/>
    </row>
    <row r="240" spans="1:2" x14ac:dyDescent="0.2">
      <c r="A240" s="316"/>
      <c r="B240" s="316"/>
    </row>
    <row r="241" spans="1:2" x14ac:dyDescent="0.2">
      <c r="A241" s="316"/>
      <c r="B241" s="316"/>
    </row>
    <row r="242" spans="1:2" x14ac:dyDescent="0.2">
      <c r="A242" s="316"/>
      <c r="B242" s="316"/>
    </row>
    <row r="243" spans="1:2" x14ac:dyDescent="0.2">
      <c r="A243" s="316"/>
      <c r="B243" s="316"/>
    </row>
    <row r="244" spans="1:2" x14ac:dyDescent="0.2">
      <c r="A244" s="316"/>
      <c r="B244" s="316"/>
    </row>
    <row r="245" spans="1:2" x14ac:dyDescent="0.2">
      <c r="A245" s="316"/>
      <c r="B245" s="316"/>
    </row>
    <row r="246" spans="1:2" x14ac:dyDescent="0.2">
      <c r="A246" s="316"/>
      <c r="B246" s="316"/>
    </row>
    <row r="247" spans="1:2" x14ac:dyDescent="0.2">
      <c r="A247" s="316"/>
      <c r="B247" s="316"/>
    </row>
    <row r="248" spans="1:2" x14ac:dyDescent="0.2">
      <c r="A248" s="316"/>
      <c r="B248" s="316"/>
    </row>
    <row r="249" spans="1:2" x14ac:dyDescent="0.2">
      <c r="A249" s="316"/>
      <c r="B249" s="316"/>
    </row>
    <row r="250" spans="1:2" x14ac:dyDescent="0.2">
      <c r="A250" s="316"/>
      <c r="B250" s="316"/>
    </row>
    <row r="251" spans="1:2" x14ac:dyDescent="0.2">
      <c r="A251" s="316"/>
      <c r="B251" s="316"/>
    </row>
    <row r="252" spans="1:2" x14ac:dyDescent="0.2">
      <c r="A252" s="316"/>
      <c r="B252" s="316"/>
    </row>
    <row r="253" spans="1:2" x14ac:dyDescent="0.2">
      <c r="A253" s="316"/>
      <c r="B253" s="316"/>
    </row>
    <row r="254" spans="1:2" x14ac:dyDescent="0.2">
      <c r="A254" s="316"/>
      <c r="B254" s="316"/>
    </row>
    <row r="255" spans="1:2" x14ac:dyDescent="0.2">
      <c r="A255" s="316"/>
      <c r="B255" s="316"/>
    </row>
    <row r="256" spans="1:2" x14ac:dyDescent="0.2">
      <c r="A256" s="316"/>
      <c r="B256" s="316"/>
    </row>
    <row r="257" spans="1:2" x14ac:dyDescent="0.2">
      <c r="A257" s="316"/>
      <c r="B257" s="316"/>
    </row>
    <row r="258" spans="1:2" x14ac:dyDescent="0.2">
      <c r="A258" s="316"/>
      <c r="B258" s="316"/>
    </row>
    <row r="259" spans="1:2" x14ac:dyDescent="0.2">
      <c r="A259" s="316"/>
      <c r="B259" s="316"/>
    </row>
    <row r="260" spans="1:2" x14ac:dyDescent="0.2">
      <c r="A260" s="316"/>
      <c r="B260" s="316"/>
    </row>
    <row r="261" spans="1:2" x14ac:dyDescent="0.2">
      <c r="A261" s="316"/>
      <c r="B261" s="316"/>
    </row>
    <row r="262" spans="1:2" x14ac:dyDescent="0.2">
      <c r="A262" s="316"/>
      <c r="B262" s="316"/>
    </row>
    <row r="263" spans="1:2" x14ac:dyDescent="0.2">
      <c r="A263" s="316"/>
      <c r="B263" s="316"/>
    </row>
    <row r="264" spans="1:2" x14ac:dyDescent="0.2">
      <c r="A264" s="316"/>
      <c r="B264" s="316"/>
    </row>
    <row r="265" spans="1:2" x14ac:dyDescent="0.2">
      <c r="A265" s="316"/>
      <c r="B265" s="316"/>
    </row>
    <row r="266" spans="1:2" x14ac:dyDescent="0.2">
      <c r="A266" s="316"/>
      <c r="B266" s="316"/>
    </row>
    <row r="267" spans="1:2" x14ac:dyDescent="0.2">
      <c r="A267" s="316"/>
      <c r="B267" s="316"/>
    </row>
    <row r="268" spans="1:2" x14ac:dyDescent="0.2">
      <c r="A268" s="316"/>
      <c r="B268" s="316"/>
    </row>
    <row r="269" spans="1:2" x14ac:dyDescent="0.2">
      <c r="A269" s="316"/>
      <c r="B269" s="316"/>
    </row>
    <row r="270" spans="1:2" x14ac:dyDescent="0.2">
      <c r="A270" s="316"/>
      <c r="B270" s="316"/>
    </row>
    <row r="271" spans="1:2" x14ac:dyDescent="0.2">
      <c r="A271" s="316"/>
      <c r="B271" s="316"/>
    </row>
    <row r="272" spans="1:2" x14ac:dyDescent="0.2">
      <c r="A272" s="316"/>
      <c r="B272" s="316"/>
    </row>
    <row r="273" spans="1:2" x14ac:dyDescent="0.2">
      <c r="A273" s="316"/>
      <c r="B273" s="316"/>
    </row>
    <row r="274" spans="1:2" x14ac:dyDescent="0.2">
      <c r="A274" s="316"/>
      <c r="B274" s="316"/>
    </row>
    <row r="275" spans="1:2" x14ac:dyDescent="0.2">
      <c r="A275" s="316"/>
      <c r="B275" s="316"/>
    </row>
    <row r="276" spans="1:2" x14ac:dyDescent="0.2">
      <c r="A276" s="316"/>
      <c r="B276" s="316"/>
    </row>
    <row r="277" spans="1:2" x14ac:dyDescent="0.2">
      <c r="A277" s="316"/>
      <c r="B277" s="316"/>
    </row>
    <row r="278" spans="1:2" x14ac:dyDescent="0.2">
      <c r="A278" s="316"/>
      <c r="B278" s="316"/>
    </row>
    <row r="279" spans="1:2" x14ac:dyDescent="0.2">
      <c r="A279" s="316"/>
      <c r="B279" s="316"/>
    </row>
    <row r="280" spans="1:2" x14ac:dyDescent="0.2">
      <c r="A280" s="316"/>
      <c r="B280" s="316"/>
    </row>
    <row r="281" spans="1:2" x14ac:dyDescent="0.2">
      <c r="A281" s="316"/>
      <c r="B281" s="316"/>
    </row>
    <row r="282" spans="1:2" x14ac:dyDescent="0.2">
      <c r="A282" s="316"/>
      <c r="B282" s="316"/>
    </row>
    <row r="283" spans="1:2" x14ac:dyDescent="0.2">
      <c r="A283" s="316"/>
      <c r="B283" s="316"/>
    </row>
    <row r="284" spans="1:2" x14ac:dyDescent="0.2">
      <c r="A284" s="316"/>
      <c r="B284" s="316"/>
    </row>
    <row r="285" spans="1:2" x14ac:dyDescent="0.2">
      <c r="A285" s="316"/>
      <c r="B285" s="316"/>
    </row>
  </sheetData>
  <mergeCells count="5">
    <mergeCell ref="C4:E4"/>
    <mergeCell ref="F4:H4"/>
    <mergeCell ref="I4:K4"/>
    <mergeCell ref="L4:N4"/>
    <mergeCell ref="A6:B6"/>
  </mergeCells>
  <pageMargins left="0.25" right="0.25" top="0.75" bottom="0.75" header="0.3" footer="0.3"/>
  <pageSetup paperSize="9" fitToHeight="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N267"/>
  <sheetViews>
    <sheetView showGridLines="0" zoomScaleNormal="100" workbookViewId="0">
      <selection activeCell="N32" sqref="A4:N32"/>
    </sheetView>
  </sheetViews>
  <sheetFormatPr baseColWidth="10" defaultRowHeight="12.75" x14ac:dyDescent="0.2"/>
  <cols>
    <col min="1" max="1" width="12.75" style="140" customWidth="1"/>
    <col min="2" max="2" width="18.25" style="140" customWidth="1"/>
    <col min="3" max="3" width="4.25" style="77" customWidth="1"/>
    <col min="4" max="4" width="4.25" style="31" customWidth="1"/>
    <col min="5" max="5" width="5.75" style="31" customWidth="1"/>
    <col min="6" max="8" width="5" style="31" customWidth="1"/>
    <col min="9" max="10" width="4.25" style="31" customWidth="1"/>
    <col min="11" max="11" width="5.75" style="31" customWidth="1"/>
    <col min="12" max="14" width="5.25" style="31" customWidth="1"/>
    <col min="15" max="16384" width="11" style="31"/>
  </cols>
  <sheetData>
    <row r="1" spans="1:14" ht="18" x14ac:dyDescent="0.2">
      <c r="A1" s="172" t="s">
        <v>171</v>
      </c>
      <c r="B1" s="307"/>
      <c r="C1" s="155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</row>
    <row r="2" spans="1:14" ht="15.75" x14ac:dyDescent="0.2">
      <c r="A2" s="54" t="s">
        <v>447</v>
      </c>
      <c r="B2" s="307"/>
      <c r="C2" s="155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</row>
    <row r="4" spans="1:14" ht="12.75" customHeight="1" x14ac:dyDescent="0.2">
      <c r="A4" s="308"/>
      <c r="B4" s="309"/>
      <c r="C4" s="506" t="s">
        <v>4</v>
      </c>
      <c r="D4" s="507"/>
      <c r="E4" s="508"/>
      <c r="F4" s="506" t="s">
        <v>50</v>
      </c>
      <c r="G4" s="507"/>
      <c r="H4" s="508"/>
      <c r="I4" s="506" t="s">
        <v>5</v>
      </c>
      <c r="J4" s="507"/>
      <c r="K4" s="508"/>
      <c r="L4" s="506" t="s">
        <v>7</v>
      </c>
      <c r="M4" s="507"/>
      <c r="N4" s="508"/>
    </row>
    <row r="5" spans="1:14" ht="12.75" customHeight="1" x14ac:dyDescent="0.2">
      <c r="A5" s="310"/>
      <c r="B5" s="311"/>
      <c r="C5" s="156" t="s">
        <v>8</v>
      </c>
      <c r="D5" s="157" t="s">
        <v>9</v>
      </c>
      <c r="E5" s="158" t="s">
        <v>7</v>
      </c>
      <c r="F5" s="159" t="s">
        <v>8</v>
      </c>
      <c r="G5" s="160" t="s">
        <v>9</v>
      </c>
      <c r="H5" s="161" t="s">
        <v>7</v>
      </c>
      <c r="I5" s="160" t="s">
        <v>8</v>
      </c>
      <c r="J5" s="157" t="s">
        <v>9</v>
      </c>
      <c r="K5" s="162" t="s">
        <v>7</v>
      </c>
      <c r="L5" s="160" t="s">
        <v>8</v>
      </c>
      <c r="M5" s="157" t="s">
        <v>9</v>
      </c>
      <c r="N5" s="158" t="s">
        <v>7</v>
      </c>
    </row>
    <row r="6" spans="1:14" x14ac:dyDescent="0.2">
      <c r="A6" s="509" t="s">
        <v>96</v>
      </c>
      <c r="B6" s="510"/>
      <c r="C6" s="302">
        <v>275</v>
      </c>
      <c r="D6" s="303">
        <v>196</v>
      </c>
      <c r="E6" s="304">
        <v>471</v>
      </c>
      <c r="F6" s="305">
        <v>2366</v>
      </c>
      <c r="G6" s="303">
        <v>2157</v>
      </c>
      <c r="H6" s="304">
        <v>4523</v>
      </c>
      <c r="I6" s="305">
        <v>1489</v>
      </c>
      <c r="J6" s="303">
        <v>1601</v>
      </c>
      <c r="K6" s="306">
        <v>3090</v>
      </c>
      <c r="L6" s="305">
        <v>4130</v>
      </c>
      <c r="M6" s="303">
        <v>3954</v>
      </c>
      <c r="N6" s="303">
        <v>8084</v>
      </c>
    </row>
    <row r="7" spans="1:14" ht="18" x14ac:dyDescent="0.2">
      <c r="A7" s="312" t="s">
        <v>98</v>
      </c>
      <c r="B7" s="313" t="s">
        <v>376</v>
      </c>
      <c r="C7" s="163" t="s">
        <v>67</v>
      </c>
      <c r="D7" s="164" t="s">
        <v>67</v>
      </c>
      <c r="E7" s="165" t="s">
        <v>67</v>
      </c>
      <c r="F7" s="166">
        <v>96</v>
      </c>
      <c r="G7" s="167">
        <v>76</v>
      </c>
      <c r="H7" s="168">
        <v>172</v>
      </c>
      <c r="I7" s="167">
        <v>44</v>
      </c>
      <c r="J7" s="164">
        <v>42</v>
      </c>
      <c r="K7" s="169">
        <v>86</v>
      </c>
      <c r="L7" s="170">
        <v>140</v>
      </c>
      <c r="M7" s="171">
        <v>118</v>
      </c>
      <c r="N7" s="165">
        <v>258</v>
      </c>
    </row>
    <row r="8" spans="1:14" x14ac:dyDescent="0.2">
      <c r="A8" s="312" t="s">
        <v>100</v>
      </c>
      <c r="B8" s="313" t="s">
        <v>377</v>
      </c>
      <c r="C8" s="163">
        <v>7</v>
      </c>
      <c r="D8" s="164">
        <v>8</v>
      </c>
      <c r="E8" s="165">
        <v>15</v>
      </c>
      <c r="F8" s="166">
        <v>108</v>
      </c>
      <c r="G8" s="167">
        <v>87</v>
      </c>
      <c r="H8" s="168">
        <v>195</v>
      </c>
      <c r="I8" s="167">
        <v>86</v>
      </c>
      <c r="J8" s="164">
        <v>52</v>
      </c>
      <c r="K8" s="169">
        <v>138</v>
      </c>
      <c r="L8" s="170">
        <v>201</v>
      </c>
      <c r="M8" s="171">
        <v>147</v>
      </c>
      <c r="N8" s="165">
        <v>348</v>
      </c>
    </row>
    <row r="9" spans="1:14" x14ac:dyDescent="0.2">
      <c r="A9" s="312"/>
      <c r="B9" s="313" t="s">
        <v>378</v>
      </c>
      <c r="C9" s="163">
        <v>26</v>
      </c>
      <c r="D9" s="164">
        <v>15</v>
      </c>
      <c r="E9" s="165">
        <v>41</v>
      </c>
      <c r="F9" s="166">
        <v>70</v>
      </c>
      <c r="G9" s="167">
        <v>54</v>
      </c>
      <c r="H9" s="168">
        <v>124</v>
      </c>
      <c r="I9" s="167">
        <v>44</v>
      </c>
      <c r="J9" s="164">
        <v>49</v>
      </c>
      <c r="K9" s="169">
        <v>93</v>
      </c>
      <c r="L9" s="170">
        <v>140</v>
      </c>
      <c r="M9" s="171">
        <v>118</v>
      </c>
      <c r="N9" s="165">
        <v>258</v>
      </c>
    </row>
    <row r="10" spans="1:14" ht="18" customHeight="1" x14ac:dyDescent="0.2">
      <c r="A10" s="312" t="s">
        <v>101</v>
      </c>
      <c r="B10" s="313" t="s">
        <v>379</v>
      </c>
      <c r="C10" s="163">
        <v>5</v>
      </c>
      <c r="D10" s="164">
        <v>2</v>
      </c>
      <c r="E10" s="165">
        <v>7</v>
      </c>
      <c r="F10" s="166">
        <v>140</v>
      </c>
      <c r="G10" s="167">
        <v>77</v>
      </c>
      <c r="H10" s="168">
        <v>217</v>
      </c>
      <c r="I10" s="167">
        <v>25</v>
      </c>
      <c r="J10" s="164">
        <v>17</v>
      </c>
      <c r="K10" s="169">
        <v>42</v>
      </c>
      <c r="L10" s="170">
        <v>170</v>
      </c>
      <c r="M10" s="171">
        <v>96</v>
      </c>
      <c r="N10" s="165">
        <v>266</v>
      </c>
    </row>
    <row r="11" spans="1:14" x14ac:dyDescent="0.2">
      <c r="A11" s="312"/>
      <c r="B11" s="313" t="s">
        <v>380</v>
      </c>
      <c r="C11" s="163">
        <v>45</v>
      </c>
      <c r="D11" s="164" t="s">
        <v>67</v>
      </c>
      <c r="E11" s="165">
        <v>45</v>
      </c>
      <c r="F11" s="166">
        <v>85</v>
      </c>
      <c r="G11" s="167">
        <v>3</v>
      </c>
      <c r="H11" s="168">
        <v>88</v>
      </c>
      <c r="I11" s="167">
        <v>42</v>
      </c>
      <c r="J11" s="164">
        <v>1</v>
      </c>
      <c r="K11" s="169">
        <v>43</v>
      </c>
      <c r="L11" s="170">
        <v>172</v>
      </c>
      <c r="M11" s="171">
        <v>4</v>
      </c>
      <c r="N11" s="165">
        <v>176</v>
      </c>
    </row>
    <row r="12" spans="1:14" ht="18" x14ac:dyDescent="0.2">
      <c r="A12" s="312"/>
      <c r="B12" s="313" t="s">
        <v>381</v>
      </c>
      <c r="C12" s="163">
        <v>66</v>
      </c>
      <c r="D12" s="164">
        <v>43</v>
      </c>
      <c r="E12" s="165">
        <v>109</v>
      </c>
      <c r="F12" s="166">
        <v>143</v>
      </c>
      <c r="G12" s="167">
        <v>109</v>
      </c>
      <c r="H12" s="168">
        <v>252</v>
      </c>
      <c r="I12" s="167">
        <v>68</v>
      </c>
      <c r="J12" s="164">
        <v>33</v>
      </c>
      <c r="K12" s="169">
        <v>101</v>
      </c>
      <c r="L12" s="170">
        <v>277</v>
      </c>
      <c r="M12" s="171">
        <v>185</v>
      </c>
      <c r="N12" s="165">
        <v>462</v>
      </c>
    </row>
    <row r="13" spans="1:14" ht="18" x14ac:dyDescent="0.2">
      <c r="A13" s="312" t="s">
        <v>102</v>
      </c>
      <c r="B13" s="313" t="s">
        <v>382</v>
      </c>
      <c r="C13" s="163" t="s">
        <v>67</v>
      </c>
      <c r="D13" s="164" t="s">
        <v>67</v>
      </c>
      <c r="E13" s="165" t="s">
        <v>67</v>
      </c>
      <c r="F13" s="166">
        <v>45</v>
      </c>
      <c r="G13" s="167">
        <v>55</v>
      </c>
      <c r="H13" s="168">
        <v>100</v>
      </c>
      <c r="I13" s="167">
        <v>9</v>
      </c>
      <c r="J13" s="164">
        <v>8</v>
      </c>
      <c r="K13" s="169">
        <v>17</v>
      </c>
      <c r="L13" s="170">
        <v>54</v>
      </c>
      <c r="M13" s="171">
        <v>63</v>
      </c>
      <c r="N13" s="165">
        <v>117</v>
      </c>
    </row>
    <row r="14" spans="1:14" x14ac:dyDescent="0.2">
      <c r="A14" s="312" t="s">
        <v>172</v>
      </c>
      <c r="B14" s="313" t="s">
        <v>383</v>
      </c>
      <c r="C14" s="163" t="s">
        <v>67</v>
      </c>
      <c r="D14" s="164" t="s">
        <v>67</v>
      </c>
      <c r="E14" s="165" t="s">
        <v>67</v>
      </c>
      <c r="F14" s="166">
        <v>93</v>
      </c>
      <c r="G14" s="167">
        <v>103</v>
      </c>
      <c r="H14" s="168">
        <v>196</v>
      </c>
      <c r="I14" s="167">
        <v>48</v>
      </c>
      <c r="J14" s="164">
        <v>69</v>
      </c>
      <c r="K14" s="169">
        <v>117</v>
      </c>
      <c r="L14" s="170">
        <v>141</v>
      </c>
      <c r="M14" s="171">
        <v>172</v>
      </c>
      <c r="N14" s="165">
        <v>313</v>
      </c>
    </row>
    <row r="15" spans="1:14" x14ac:dyDescent="0.2">
      <c r="A15" s="312" t="s">
        <v>106</v>
      </c>
      <c r="B15" s="313" t="s">
        <v>356</v>
      </c>
      <c r="C15" s="163" t="s">
        <v>67</v>
      </c>
      <c r="D15" s="164" t="s">
        <v>67</v>
      </c>
      <c r="E15" s="165" t="s">
        <v>67</v>
      </c>
      <c r="F15" s="166">
        <v>49</v>
      </c>
      <c r="G15" s="167">
        <v>48</v>
      </c>
      <c r="H15" s="168">
        <v>97</v>
      </c>
      <c r="I15" s="167">
        <v>26</v>
      </c>
      <c r="J15" s="164">
        <v>38</v>
      </c>
      <c r="K15" s="169">
        <v>64</v>
      </c>
      <c r="L15" s="170">
        <v>75</v>
      </c>
      <c r="M15" s="171">
        <v>86</v>
      </c>
      <c r="N15" s="165">
        <v>161</v>
      </c>
    </row>
    <row r="16" spans="1:14" ht="18" x14ac:dyDescent="0.2">
      <c r="A16" s="312" t="s">
        <v>108</v>
      </c>
      <c r="B16" s="313" t="s">
        <v>368</v>
      </c>
      <c r="C16" s="163" t="s">
        <v>67</v>
      </c>
      <c r="D16" s="164" t="s">
        <v>67</v>
      </c>
      <c r="E16" s="165" t="s">
        <v>67</v>
      </c>
      <c r="F16" s="166">
        <v>43</v>
      </c>
      <c r="G16" s="167">
        <v>42</v>
      </c>
      <c r="H16" s="168">
        <v>85</v>
      </c>
      <c r="I16" s="167">
        <v>21</v>
      </c>
      <c r="J16" s="164">
        <v>17</v>
      </c>
      <c r="K16" s="169">
        <v>38</v>
      </c>
      <c r="L16" s="170">
        <v>64</v>
      </c>
      <c r="M16" s="171">
        <v>59</v>
      </c>
      <c r="N16" s="165">
        <v>123</v>
      </c>
    </row>
    <row r="17" spans="1:14" ht="18" x14ac:dyDescent="0.2">
      <c r="A17" s="312" t="s">
        <v>109</v>
      </c>
      <c r="B17" s="313" t="s">
        <v>384</v>
      </c>
      <c r="C17" s="163">
        <v>5</v>
      </c>
      <c r="D17" s="164">
        <v>3</v>
      </c>
      <c r="E17" s="165">
        <v>8</v>
      </c>
      <c r="F17" s="166">
        <v>62</v>
      </c>
      <c r="G17" s="167">
        <v>66</v>
      </c>
      <c r="H17" s="168">
        <v>128</v>
      </c>
      <c r="I17" s="167">
        <v>63</v>
      </c>
      <c r="J17" s="164">
        <v>85</v>
      </c>
      <c r="K17" s="169">
        <v>148</v>
      </c>
      <c r="L17" s="170">
        <v>130</v>
      </c>
      <c r="M17" s="171">
        <v>154</v>
      </c>
      <c r="N17" s="165">
        <v>284</v>
      </c>
    </row>
    <row r="18" spans="1:14" x14ac:dyDescent="0.2">
      <c r="A18" s="312"/>
      <c r="B18" s="313" t="s">
        <v>385</v>
      </c>
      <c r="C18" s="163">
        <v>2</v>
      </c>
      <c r="D18" s="164">
        <v>2</v>
      </c>
      <c r="E18" s="165">
        <v>4</v>
      </c>
      <c r="F18" s="166">
        <v>148</v>
      </c>
      <c r="G18" s="167">
        <v>152</v>
      </c>
      <c r="H18" s="168">
        <v>300</v>
      </c>
      <c r="I18" s="167">
        <v>72</v>
      </c>
      <c r="J18" s="164">
        <v>75</v>
      </c>
      <c r="K18" s="169">
        <v>147</v>
      </c>
      <c r="L18" s="170">
        <v>222</v>
      </c>
      <c r="M18" s="171">
        <v>229</v>
      </c>
      <c r="N18" s="165">
        <v>451</v>
      </c>
    </row>
    <row r="19" spans="1:14" x14ac:dyDescent="0.2">
      <c r="A19" s="312"/>
      <c r="B19" s="313" t="s">
        <v>386</v>
      </c>
      <c r="C19" s="163" t="s">
        <v>67</v>
      </c>
      <c r="D19" s="164">
        <v>1</v>
      </c>
      <c r="E19" s="165">
        <v>1</v>
      </c>
      <c r="F19" s="166">
        <v>124</v>
      </c>
      <c r="G19" s="167">
        <v>120</v>
      </c>
      <c r="H19" s="168">
        <v>244</v>
      </c>
      <c r="I19" s="167">
        <v>46</v>
      </c>
      <c r="J19" s="164">
        <v>35</v>
      </c>
      <c r="K19" s="169">
        <v>81</v>
      </c>
      <c r="L19" s="170">
        <v>170</v>
      </c>
      <c r="M19" s="171">
        <v>156</v>
      </c>
      <c r="N19" s="165">
        <v>326</v>
      </c>
    </row>
    <row r="20" spans="1:14" x14ac:dyDescent="0.2">
      <c r="A20" s="312"/>
      <c r="B20" s="313" t="s">
        <v>387</v>
      </c>
      <c r="C20" s="163">
        <v>16</v>
      </c>
      <c r="D20" s="164">
        <v>31</v>
      </c>
      <c r="E20" s="165">
        <v>47</v>
      </c>
      <c r="F20" s="166">
        <v>24</v>
      </c>
      <c r="G20" s="167">
        <v>54</v>
      </c>
      <c r="H20" s="168">
        <v>78</v>
      </c>
      <c r="I20" s="167">
        <v>167</v>
      </c>
      <c r="J20" s="164">
        <v>329</v>
      </c>
      <c r="K20" s="169">
        <v>496</v>
      </c>
      <c r="L20" s="170">
        <v>207</v>
      </c>
      <c r="M20" s="171">
        <v>414</v>
      </c>
      <c r="N20" s="165">
        <v>621</v>
      </c>
    </row>
    <row r="21" spans="1:14" ht="18" x14ac:dyDescent="0.2">
      <c r="A21" s="312"/>
      <c r="B21" s="313" t="s">
        <v>388</v>
      </c>
      <c r="C21" s="163">
        <v>10</v>
      </c>
      <c r="D21" s="164">
        <v>30</v>
      </c>
      <c r="E21" s="165">
        <v>40</v>
      </c>
      <c r="F21" s="166">
        <v>48</v>
      </c>
      <c r="G21" s="167">
        <v>38</v>
      </c>
      <c r="H21" s="168">
        <v>86</v>
      </c>
      <c r="I21" s="167">
        <v>94</v>
      </c>
      <c r="J21" s="164">
        <v>114</v>
      </c>
      <c r="K21" s="169">
        <v>208</v>
      </c>
      <c r="L21" s="170">
        <v>152</v>
      </c>
      <c r="M21" s="171">
        <v>182</v>
      </c>
      <c r="N21" s="165">
        <v>334</v>
      </c>
    </row>
    <row r="22" spans="1:14" ht="18" x14ac:dyDescent="0.2">
      <c r="A22" s="312" t="s">
        <v>110</v>
      </c>
      <c r="B22" s="313" t="s">
        <v>389</v>
      </c>
      <c r="C22" s="163" t="s">
        <v>67</v>
      </c>
      <c r="D22" s="164" t="s">
        <v>67</v>
      </c>
      <c r="E22" s="165" t="s">
        <v>67</v>
      </c>
      <c r="F22" s="166">
        <v>259</v>
      </c>
      <c r="G22" s="167">
        <v>280</v>
      </c>
      <c r="H22" s="168">
        <v>539</v>
      </c>
      <c r="I22" s="167">
        <v>117</v>
      </c>
      <c r="J22" s="164">
        <v>120</v>
      </c>
      <c r="K22" s="169">
        <v>237</v>
      </c>
      <c r="L22" s="170">
        <v>376</v>
      </c>
      <c r="M22" s="171">
        <v>400</v>
      </c>
      <c r="N22" s="165">
        <v>776</v>
      </c>
    </row>
    <row r="23" spans="1:14" ht="18" x14ac:dyDescent="0.2">
      <c r="A23" s="312"/>
      <c r="B23" s="313" t="s">
        <v>390</v>
      </c>
      <c r="C23" s="163">
        <v>16</v>
      </c>
      <c r="D23" s="164" t="s">
        <v>67</v>
      </c>
      <c r="E23" s="165">
        <v>16</v>
      </c>
      <c r="F23" s="166">
        <v>129</v>
      </c>
      <c r="G23" s="167">
        <v>20</v>
      </c>
      <c r="H23" s="168">
        <v>149</v>
      </c>
      <c r="I23" s="167">
        <v>51</v>
      </c>
      <c r="J23" s="164">
        <v>20</v>
      </c>
      <c r="K23" s="169">
        <v>71</v>
      </c>
      <c r="L23" s="170">
        <v>196</v>
      </c>
      <c r="M23" s="171">
        <v>40</v>
      </c>
      <c r="N23" s="165">
        <v>236</v>
      </c>
    </row>
    <row r="24" spans="1:14" ht="18" x14ac:dyDescent="0.2">
      <c r="A24" s="312"/>
      <c r="B24" s="313" t="s">
        <v>391</v>
      </c>
      <c r="C24" s="163">
        <v>46</v>
      </c>
      <c r="D24" s="164">
        <v>42</v>
      </c>
      <c r="E24" s="165">
        <v>88</v>
      </c>
      <c r="F24" s="166">
        <v>255</v>
      </c>
      <c r="G24" s="167">
        <v>334</v>
      </c>
      <c r="H24" s="168">
        <v>589</v>
      </c>
      <c r="I24" s="167">
        <v>52</v>
      </c>
      <c r="J24" s="164">
        <v>58</v>
      </c>
      <c r="K24" s="169">
        <v>110</v>
      </c>
      <c r="L24" s="170">
        <v>353</v>
      </c>
      <c r="M24" s="171">
        <v>434</v>
      </c>
      <c r="N24" s="165">
        <v>787</v>
      </c>
    </row>
    <row r="25" spans="1:14" ht="18" x14ac:dyDescent="0.2">
      <c r="A25" s="312" t="s">
        <v>113</v>
      </c>
      <c r="B25" s="313" t="s">
        <v>303</v>
      </c>
      <c r="C25" s="163" t="s">
        <v>67</v>
      </c>
      <c r="D25" s="164" t="s">
        <v>67</v>
      </c>
      <c r="E25" s="165" t="s">
        <v>67</v>
      </c>
      <c r="F25" s="166" t="s">
        <v>67</v>
      </c>
      <c r="G25" s="167">
        <v>3</v>
      </c>
      <c r="H25" s="168">
        <v>3</v>
      </c>
      <c r="I25" s="167">
        <v>171</v>
      </c>
      <c r="J25" s="164">
        <v>160</v>
      </c>
      <c r="K25" s="169">
        <v>331</v>
      </c>
      <c r="L25" s="170">
        <v>171</v>
      </c>
      <c r="M25" s="171">
        <v>163</v>
      </c>
      <c r="N25" s="165">
        <v>334</v>
      </c>
    </row>
    <row r="26" spans="1:14" ht="18" x14ac:dyDescent="0.2">
      <c r="A26" s="312" t="s">
        <v>114</v>
      </c>
      <c r="B26" s="313" t="s">
        <v>356</v>
      </c>
      <c r="C26" s="163" t="s">
        <v>67</v>
      </c>
      <c r="D26" s="164" t="s">
        <v>67</v>
      </c>
      <c r="E26" s="165" t="s">
        <v>67</v>
      </c>
      <c r="F26" s="166">
        <v>8</v>
      </c>
      <c r="G26" s="167">
        <v>10</v>
      </c>
      <c r="H26" s="168">
        <v>18</v>
      </c>
      <c r="I26" s="167">
        <v>80</v>
      </c>
      <c r="J26" s="164">
        <v>69</v>
      </c>
      <c r="K26" s="169">
        <v>149</v>
      </c>
      <c r="L26" s="170">
        <v>88</v>
      </c>
      <c r="M26" s="171">
        <v>79</v>
      </c>
      <c r="N26" s="165">
        <v>167</v>
      </c>
    </row>
    <row r="27" spans="1:14" x14ac:dyDescent="0.2">
      <c r="A27" s="312" t="s">
        <v>115</v>
      </c>
      <c r="B27" s="313" t="s">
        <v>392</v>
      </c>
      <c r="C27" s="163" t="s">
        <v>67</v>
      </c>
      <c r="D27" s="164" t="s">
        <v>67</v>
      </c>
      <c r="E27" s="165" t="s">
        <v>67</v>
      </c>
      <c r="F27" s="166">
        <v>7</v>
      </c>
      <c r="G27" s="167">
        <v>4</v>
      </c>
      <c r="H27" s="168">
        <v>11</v>
      </c>
      <c r="I27" s="167">
        <v>31</v>
      </c>
      <c r="J27" s="164">
        <v>43</v>
      </c>
      <c r="K27" s="169">
        <v>74</v>
      </c>
      <c r="L27" s="170">
        <v>38</v>
      </c>
      <c r="M27" s="171">
        <v>47</v>
      </c>
      <c r="N27" s="165">
        <v>85</v>
      </c>
    </row>
    <row r="28" spans="1:14" ht="18" x14ac:dyDescent="0.2">
      <c r="A28" s="312" t="s">
        <v>173</v>
      </c>
      <c r="B28" s="313" t="s">
        <v>374</v>
      </c>
      <c r="C28" s="163" t="s">
        <v>67</v>
      </c>
      <c r="D28" s="164" t="s">
        <v>67</v>
      </c>
      <c r="E28" s="165" t="s">
        <v>67</v>
      </c>
      <c r="F28" s="166">
        <v>170</v>
      </c>
      <c r="G28" s="167">
        <v>153</v>
      </c>
      <c r="H28" s="168">
        <v>323</v>
      </c>
      <c r="I28" s="167" t="s">
        <v>67</v>
      </c>
      <c r="J28" s="164" t="s">
        <v>67</v>
      </c>
      <c r="K28" s="169" t="s">
        <v>67</v>
      </c>
      <c r="L28" s="170">
        <v>170</v>
      </c>
      <c r="M28" s="171">
        <v>153</v>
      </c>
      <c r="N28" s="165">
        <v>323</v>
      </c>
    </row>
    <row r="29" spans="1:14" x14ac:dyDescent="0.2">
      <c r="A29" s="312" t="s">
        <v>116</v>
      </c>
      <c r="B29" s="313" t="s">
        <v>393</v>
      </c>
      <c r="C29" s="163">
        <v>6</v>
      </c>
      <c r="D29" s="164">
        <v>4</v>
      </c>
      <c r="E29" s="165">
        <v>10</v>
      </c>
      <c r="F29" s="166">
        <v>34</v>
      </c>
      <c r="G29" s="167">
        <v>13</v>
      </c>
      <c r="H29" s="168">
        <v>47</v>
      </c>
      <c r="I29" s="167">
        <v>17</v>
      </c>
      <c r="J29" s="164">
        <v>26</v>
      </c>
      <c r="K29" s="169">
        <v>43</v>
      </c>
      <c r="L29" s="170">
        <v>57</v>
      </c>
      <c r="M29" s="171">
        <v>43</v>
      </c>
      <c r="N29" s="165">
        <v>100</v>
      </c>
    </row>
    <row r="30" spans="1:14" x14ac:dyDescent="0.2">
      <c r="A30" s="312" t="s">
        <v>117</v>
      </c>
      <c r="B30" s="313" t="s">
        <v>394</v>
      </c>
      <c r="C30" s="163" t="s">
        <v>67</v>
      </c>
      <c r="D30" s="164" t="s">
        <v>67</v>
      </c>
      <c r="E30" s="165" t="s">
        <v>67</v>
      </c>
      <c r="F30" s="166">
        <v>40</v>
      </c>
      <c r="G30" s="167">
        <v>41</v>
      </c>
      <c r="H30" s="168">
        <v>81</v>
      </c>
      <c r="I30" s="167">
        <v>37</v>
      </c>
      <c r="J30" s="164">
        <v>33</v>
      </c>
      <c r="K30" s="169">
        <v>70</v>
      </c>
      <c r="L30" s="170">
        <v>77</v>
      </c>
      <c r="M30" s="171">
        <v>74</v>
      </c>
      <c r="N30" s="165">
        <v>151</v>
      </c>
    </row>
    <row r="31" spans="1:14" ht="18" x14ac:dyDescent="0.2">
      <c r="A31" s="312" t="s">
        <v>118</v>
      </c>
      <c r="B31" s="313" t="s">
        <v>395</v>
      </c>
      <c r="C31" s="163">
        <v>11</v>
      </c>
      <c r="D31" s="164">
        <v>7</v>
      </c>
      <c r="E31" s="165">
        <v>18</v>
      </c>
      <c r="F31" s="166">
        <v>136</v>
      </c>
      <c r="G31" s="167">
        <v>119</v>
      </c>
      <c r="H31" s="168">
        <v>255</v>
      </c>
      <c r="I31" s="167">
        <v>45</v>
      </c>
      <c r="J31" s="164">
        <v>62</v>
      </c>
      <c r="K31" s="169">
        <v>107</v>
      </c>
      <c r="L31" s="170">
        <v>192</v>
      </c>
      <c r="M31" s="171">
        <v>188</v>
      </c>
      <c r="N31" s="165">
        <v>380</v>
      </c>
    </row>
    <row r="32" spans="1:14" x14ac:dyDescent="0.2">
      <c r="A32" s="314"/>
      <c r="B32" s="315" t="s">
        <v>396</v>
      </c>
      <c r="C32" s="195">
        <v>14</v>
      </c>
      <c r="D32" s="196">
        <v>8</v>
      </c>
      <c r="E32" s="197">
        <v>22</v>
      </c>
      <c r="F32" s="198">
        <v>50</v>
      </c>
      <c r="G32" s="199">
        <v>96</v>
      </c>
      <c r="H32" s="200">
        <v>146</v>
      </c>
      <c r="I32" s="199">
        <v>33</v>
      </c>
      <c r="J32" s="196">
        <v>46</v>
      </c>
      <c r="K32" s="201">
        <v>79</v>
      </c>
      <c r="L32" s="202">
        <v>97</v>
      </c>
      <c r="M32" s="203">
        <v>150</v>
      </c>
      <c r="N32" s="197">
        <v>247</v>
      </c>
    </row>
    <row r="33" spans="1:2" x14ac:dyDescent="0.2">
      <c r="A33" s="316"/>
      <c r="B33" s="316"/>
    </row>
    <row r="34" spans="1:2" x14ac:dyDescent="0.2">
      <c r="A34" s="316"/>
      <c r="B34" s="316"/>
    </row>
    <row r="35" spans="1:2" x14ac:dyDescent="0.2">
      <c r="A35" s="316"/>
      <c r="B35" s="316"/>
    </row>
    <row r="36" spans="1:2" x14ac:dyDescent="0.2">
      <c r="A36" s="316"/>
      <c r="B36" s="316"/>
    </row>
    <row r="37" spans="1:2" x14ac:dyDescent="0.2">
      <c r="A37" s="316"/>
      <c r="B37" s="316"/>
    </row>
    <row r="38" spans="1:2" x14ac:dyDescent="0.2">
      <c r="A38" s="316"/>
      <c r="B38" s="316"/>
    </row>
    <row r="39" spans="1:2" x14ac:dyDescent="0.2">
      <c r="A39" s="316"/>
      <c r="B39" s="316"/>
    </row>
    <row r="40" spans="1:2" x14ac:dyDescent="0.2">
      <c r="A40" s="316"/>
      <c r="B40" s="316"/>
    </row>
    <row r="41" spans="1:2" x14ac:dyDescent="0.2">
      <c r="A41" s="316"/>
      <c r="B41" s="316"/>
    </row>
    <row r="42" spans="1:2" x14ac:dyDescent="0.2">
      <c r="A42" s="316"/>
      <c r="B42" s="316"/>
    </row>
    <row r="43" spans="1:2" x14ac:dyDescent="0.2">
      <c r="A43" s="316"/>
      <c r="B43" s="316"/>
    </row>
    <row r="44" spans="1:2" x14ac:dyDescent="0.2">
      <c r="A44" s="316"/>
      <c r="B44" s="316"/>
    </row>
    <row r="45" spans="1:2" x14ac:dyDescent="0.2">
      <c r="A45" s="316"/>
      <c r="B45" s="316"/>
    </row>
    <row r="46" spans="1:2" x14ac:dyDescent="0.2">
      <c r="A46" s="316"/>
      <c r="B46" s="316"/>
    </row>
    <row r="47" spans="1:2" x14ac:dyDescent="0.2">
      <c r="A47" s="316"/>
      <c r="B47" s="316"/>
    </row>
    <row r="48" spans="1:2" x14ac:dyDescent="0.2">
      <c r="A48" s="316"/>
      <c r="B48" s="316"/>
    </row>
    <row r="49" spans="1:2" x14ac:dyDescent="0.2">
      <c r="A49" s="316"/>
      <c r="B49" s="316"/>
    </row>
    <row r="50" spans="1:2" x14ac:dyDescent="0.2">
      <c r="A50" s="316"/>
      <c r="B50" s="316"/>
    </row>
    <row r="51" spans="1:2" x14ac:dyDescent="0.2">
      <c r="A51" s="316"/>
      <c r="B51" s="316"/>
    </row>
    <row r="52" spans="1:2" x14ac:dyDescent="0.2">
      <c r="A52" s="316"/>
      <c r="B52" s="316"/>
    </row>
    <row r="53" spans="1:2" x14ac:dyDescent="0.2">
      <c r="A53" s="316"/>
      <c r="B53" s="316"/>
    </row>
    <row r="54" spans="1:2" x14ac:dyDescent="0.2">
      <c r="A54" s="316"/>
      <c r="B54" s="316"/>
    </row>
    <row r="55" spans="1:2" x14ac:dyDescent="0.2">
      <c r="A55" s="316"/>
      <c r="B55" s="316"/>
    </row>
    <row r="56" spans="1:2" x14ac:dyDescent="0.2">
      <c r="A56" s="316"/>
      <c r="B56" s="316"/>
    </row>
    <row r="57" spans="1:2" x14ac:dyDescent="0.2">
      <c r="A57" s="316"/>
      <c r="B57" s="316"/>
    </row>
    <row r="58" spans="1:2" x14ac:dyDescent="0.2">
      <c r="A58" s="316"/>
      <c r="B58" s="316"/>
    </row>
    <row r="59" spans="1:2" x14ac:dyDescent="0.2">
      <c r="A59" s="316"/>
      <c r="B59" s="316"/>
    </row>
    <row r="60" spans="1:2" x14ac:dyDescent="0.2">
      <c r="A60" s="316"/>
      <c r="B60" s="316"/>
    </row>
    <row r="61" spans="1:2" x14ac:dyDescent="0.2">
      <c r="A61" s="316"/>
      <c r="B61" s="316"/>
    </row>
    <row r="62" spans="1:2" x14ac:dyDescent="0.2">
      <c r="A62" s="316"/>
      <c r="B62" s="316"/>
    </row>
    <row r="63" spans="1:2" x14ac:dyDescent="0.2">
      <c r="A63" s="316"/>
      <c r="B63" s="316"/>
    </row>
    <row r="64" spans="1:2" x14ac:dyDescent="0.2">
      <c r="A64" s="316"/>
      <c r="B64" s="316"/>
    </row>
    <row r="65" spans="1:2" x14ac:dyDescent="0.2">
      <c r="A65" s="316"/>
      <c r="B65" s="316"/>
    </row>
    <row r="66" spans="1:2" x14ac:dyDescent="0.2">
      <c r="A66" s="316"/>
      <c r="B66" s="316"/>
    </row>
    <row r="67" spans="1:2" x14ac:dyDescent="0.2">
      <c r="A67" s="316"/>
      <c r="B67" s="316"/>
    </row>
    <row r="68" spans="1:2" x14ac:dyDescent="0.2">
      <c r="A68" s="316"/>
      <c r="B68" s="316"/>
    </row>
    <row r="69" spans="1:2" x14ac:dyDescent="0.2">
      <c r="A69" s="316"/>
      <c r="B69" s="316"/>
    </row>
    <row r="70" spans="1:2" x14ac:dyDescent="0.2">
      <c r="A70" s="316"/>
      <c r="B70" s="316"/>
    </row>
    <row r="71" spans="1:2" x14ac:dyDescent="0.2">
      <c r="A71" s="316"/>
      <c r="B71" s="316"/>
    </row>
    <row r="72" spans="1:2" x14ac:dyDescent="0.2">
      <c r="A72" s="316"/>
      <c r="B72" s="316"/>
    </row>
    <row r="73" spans="1:2" x14ac:dyDescent="0.2">
      <c r="A73" s="316"/>
      <c r="B73" s="316"/>
    </row>
    <row r="74" spans="1:2" x14ac:dyDescent="0.2">
      <c r="A74" s="316"/>
      <c r="B74" s="316"/>
    </row>
    <row r="75" spans="1:2" x14ac:dyDescent="0.2">
      <c r="A75" s="316"/>
      <c r="B75" s="316"/>
    </row>
    <row r="76" spans="1:2" x14ac:dyDescent="0.2">
      <c r="A76" s="316"/>
      <c r="B76" s="316"/>
    </row>
    <row r="77" spans="1:2" x14ac:dyDescent="0.2">
      <c r="A77" s="316"/>
      <c r="B77" s="316"/>
    </row>
    <row r="78" spans="1:2" x14ac:dyDescent="0.2">
      <c r="A78" s="316"/>
      <c r="B78" s="316"/>
    </row>
    <row r="79" spans="1:2" x14ac:dyDescent="0.2">
      <c r="A79" s="316"/>
      <c r="B79" s="316"/>
    </row>
    <row r="80" spans="1:2" x14ac:dyDescent="0.2">
      <c r="A80" s="316"/>
      <c r="B80" s="316"/>
    </row>
    <row r="81" spans="1:2" x14ac:dyDescent="0.2">
      <c r="A81" s="316"/>
      <c r="B81" s="316"/>
    </row>
    <row r="82" spans="1:2" x14ac:dyDescent="0.2">
      <c r="A82" s="316"/>
      <c r="B82" s="316"/>
    </row>
    <row r="83" spans="1:2" x14ac:dyDescent="0.2">
      <c r="A83" s="316"/>
      <c r="B83" s="316"/>
    </row>
    <row r="84" spans="1:2" x14ac:dyDescent="0.2">
      <c r="A84" s="316"/>
      <c r="B84" s="316"/>
    </row>
    <row r="85" spans="1:2" x14ac:dyDescent="0.2">
      <c r="A85" s="316"/>
      <c r="B85" s="316"/>
    </row>
    <row r="86" spans="1:2" x14ac:dyDescent="0.2">
      <c r="A86" s="316"/>
      <c r="B86" s="316"/>
    </row>
    <row r="87" spans="1:2" x14ac:dyDescent="0.2">
      <c r="A87" s="316"/>
      <c r="B87" s="316"/>
    </row>
    <row r="88" spans="1:2" x14ac:dyDescent="0.2">
      <c r="A88" s="316"/>
      <c r="B88" s="316"/>
    </row>
    <row r="89" spans="1:2" x14ac:dyDescent="0.2">
      <c r="A89" s="316"/>
      <c r="B89" s="316"/>
    </row>
    <row r="90" spans="1:2" x14ac:dyDescent="0.2">
      <c r="A90" s="316"/>
      <c r="B90" s="316"/>
    </row>
    <row r="91" spans="1:2" x14ac:dyDescent="0.2">
      <c r="A91" s="316"/>
      <c r="B91" s="316"/>
    </row>
    <row r="92" spans="1:2" x14ac:dyDescent="0.2">
      <c r="A92" s="316"/>
      <c r="B92" s="316"/>
    </row>
    <row r="93" spans="1:2" x14ac:dyDescent="0.2">
      <c r="A93" s="316"/>
      <c r="B93" s="316"/>
    </row>
    <row r="94" spans="1:2" x14ac:dyDescent="0.2">
      <c r="A94" s="316"/>
      <c r="B94" s="316"/>
    </row>
    <row r="95" spans="1:2" x14ac:dyDescent="0.2">
      <c r="A95" s="316"/>
      <c r="B95" s="316"/>
    </row>
    <row r="96" spans="1:2" x14ac:dyDescent="0.2">
      <c r="A96" s="316"/>
      <c r="B96" s="316"/>
    </row>
    <row r="97" spans="1:2" x14ac:dyDescent="0.2">
      <c r="A97" s="316"/>
      <c r="B97" s="316"/>
    </row>
    <row r="98" spans="1:2" x14ac:dyDescent="0.2">
      <c r="A98" s="316"/>
      <c r="B98" s="316"/>
    </row>
    <row r="99" spans="1:2" x14ac:dyDescent="0.2">
      <c r="A99" s="316"/>
      <c r="B99" s="316"/>
    </row>
    <row r="100" spans="1:2" x14ac:dyDescent="0.2">
      <c r="A100" s="316"/>
      <c r="B100" s="316"/>
    </row>
    <row r="101" spans="1:2" x14ac:dyDescent="0.2">
      <c r="A101" s="316"/>
      <c r="B101" s="316"/>
    </row>
    <row r="102" spans="1:2" x14ac:dyDescent="0.2">
      <c r="A102" s="316"/>
      <c r="B102" s="316"/>
    </row>
    <row r="103" spans="1:2" x14ac:dyDescent="0.2">
      <c r="A103" s="316"/>
      <c r="B103" s="316"/>
    </row>
    <row r="104" spans="1:2" x14ac:dyDescent="0.2">
      <c r="A104" s="316"/>
      <c r="B104" s="316"/>
    </row>
    <row r="105" spans="1:2" x14ac:dyDescent="0.2">
      <c r="A105" s="316"/>
      <c r="B105" s="316"/>
    </row>
    <row r="106" spans="1:2" x14ac:dyDescent="0.2">
      <c r="A106" s="316"/>
      <c r="B106" s="316"/>
    </row>
    <row r="107" spans="1:2" x14ac:dyDescent="0.2">
      <c r="A107" s="316"/>
      <c r="B107" s="316"/>
    </row>
    <row r="108" spans="1:2" x14ac:dyDescent="0.2">
      <c r="A108" s="316"/>
      <c r="B108" s="316"/>
    </row>
    <row r="109" spans="1:2" x14ac:dyDescent="0.2">
      <c r="A109" s="316"/>
      <c r="B109" s="316"/>
    </row>
    <row r="110" spans="1:2" x14ac:dyDescent="0.2">
      <c r="A110" s="316"/>
      <c r="B110" s="316"/>
    </row>
    <row r="111" spans="1:2" x14ac:dyDescent="0.2">
      <c r="A111" s="316"/>
      <c r="B111" s="316"/>
    </row>
    <row r="112" spans="1:2" x14ac:dyDescent="0.2">
      <c r="A112" s="316"/>
      <c r="B112" s="316"/>
    </row>
    <row r="113" spans="1:2" x14ac:dyDescent="0.2">
      <c r="A113" s="316"/>
      <c r="B113" s="316"/>
    </row>
    <row r="114" spans="1:2" x14ac:dyDescent="0.2">
      <c r="A114" s="316"/>
      <c r="B114" s="316"/>
    </row>
    <row r="115" spans="1:2" x14ac:dyDescent="0.2">
      <c r="A115" s="316"/>
      <c r="B115" s="316"/>
    </row>
    <row r="116" spans="1:2" x14ac:dyDescent="0.2">
      <c r="A116" s="316"/>
      <c r="B116" s="316"/>
    </row>
    <row r="117" spans="1:2" x14ac:dyDescent="0.2">
      <c r="A117" s="316"/>
      <c r="B117" s="316"/>
    </row>
    <row r="118" spans="1:2" x14ac:dyDescent="0.2">
      <c r="A118" s="316"/>
      <c r="B118" s="316"/>
    </row>
    <row r="119" spans="1:2" x14ac:dyDescent="0.2">
      <c r="A119" s="316"/>
      <c r="B119" s="316"/>
    </row>
    <row r="120" spans="1:2" x14ac:dyDescent="0.2">
      <c r="A120" s="316"/>
      <c r="B120" s="316"/>
    </row>
    <row r="121" spans="1:2" x14ac:dyDescent="0.2">
      <c r="A121" s="316"/>
      <c r="B121" s="316"/>
    </row>
    <row r="122" spans="1:2" x14ac:dyDescent="0.2">
      <c r="A122" s="316"/>
      <c r="B122" s="316"/>
    </row>
    <row r="123" spans="1:2" x14ac:dyDescent="0.2">
      <c r="A123" s="316"/>
      <c r="B123" s="316"/>
    </row>
    <row r="124" spans="1:2" x14ac:dyDescent="0.2">
      <c r="A124" s="316"/>
      <c r="B124" s="316"/>
    </row>
    <row r="125" spans="1:2" x14ac:dyDescent="0.2">
      <c r="A125" s="316"/>
      <c r="B125" s="316"/>
    </row>
    <row r="126" spans="1:2" x14ac:dyDescent="0.2">
      <c r="A126" s="316"/>
      <c r="B126" s="316"/>
    </row>
    <row r="127" spans="1:2" x14ac:dyDescent="0.2">
      <c r="A127" s="316"/>
      <c r="B127" s="316"/>
    </row>
    <row r="128" spans="1:2" x14ac:dyDescent="0.2">
      <c r="A128" s="316"/>
      <c r="B128" s="316"/>
    </row>
    <row r="129" spans="1:2" x14ac:dyDescent="0.2">
      <c r="A129" s="316"/>
      <c r="B129" s="316"/>
    </row>
    <row r="130" spans="1:2" x14ac:dyDescent="0.2">
      <c r="A130" s="316"/>
      <c r="B130" s="316"/>
    </row>
    <row r="131" spans="1:2" x14ac:dyDescent="0.2">
      <c r="A131" s="316"/>
      <c r="B131" s="316"/>
    </row>
    <row r="132" spans="1:2" x14ac:dyDescent="0.2">
      <c r="A132" s="316"/>
      <c r="B132" s="316"/>
    </row>
    <row r="133" spans="1:2" x14ac:dyDescent="0.2">
      <c r="A133" s="316"/>
      <c r="B133" s="316"/>
    </row>
    <row r="134" spans="1:2" x14ac:dyDescent="0.2">
      <c r="A134" s="316"/>
      <c r="B134" s="316"/>
    </row>
    <row r="135" spans="1:2" x14ac:dyDescent="0.2">
      <c r="A135" s="316"/>
      <c r="B135" s="316"/>
    </row>
    <row r="136" spans="1:2" x14ac:dyDescent="0.2">
      <c r="A136" s="316"/>
      <c r="B136" s="316"/>
    </row>
    <row r="137" spans="1:2" x14ac:dyDescent="0.2">
      <c r="A137" s="316"/>
      <c r="B137" s="316"/>
    </row>
    <row r="138" spans="1:2" x14ac:dyDescent="0.2">
      <c r="A138" s="316"/>
      <c r="B138" s="316"/>
    </row>
    <row r="139" spans="1:2" x14ac:dyDescent="0.2">
      <c r="A139" s="316"/>
      <c r="B139" s="316"/>
    </row>
    <row r="140" spans="1:2" x14ac:dyDescent="0.2">
      <c r="A140" s="316"/>
      <c r="B140" s="316"/>
    </row>
    <row r="141" spans="1:2" x14ac:dyDescent="0.2">
      <c r="A141" s="316"/>
      <c r="B141" s="316"/>
    </row>
    <row r="142" spans="1:2" x14ac:dyDescent="0.2">
      <c r="A142" s="316"/>
      <c r="B142" s="316"/>
    </row>
    <row r="143" spans="1:2" x14ac:dyDescent="0.2">
      <c r="A143" s="316"/>
      <c r="B143" s="316"/>
    </row>
    <row r="144" spans="1:2" x14ac:dyDescent="0.2">
      <c r="A144" s="316"/>
      <c r="B144" s="316"/>
    </row>
    <row r="145" spans="1:2" x14ac:dyDescent="0.2">
      <c r="A145" s="316"/>
      <c r="B145" s="316"/>
    </row>
    <row r="146" spans="1:2" x14ac:dyDescent="0.2">
      <c r="A146" s="316"/>
      <c r="B146" s="316"/>
    </row>
    <row r="147" spans="1:2" x14ac:dyDescent="0.2">
      <c r="A147" s="316"/>
      <c r="B147" s="316"/>
    </row>
    <row r="148" spans="1:2" x14ac:dyDescent="0.2">
      <c r="A148" s="316"/>
      <c r="B148" s="316"/>
    </row>
    <row r="149" spans="1:2" x14ac:dyDescent="0.2">
      <c r="A149" s="316"/>
      <c r="B149" s="316"/>
    </row>
    <row r="150" spans="1:2" x14ac:dyDescent="0.2">
      <c r="A150" s="316"/>
      <c r="B150" s="316"/>
    </row>
    <row r="151" spans="1:2" x14ac:dyDescent="0.2">
      <c r="A151" s="316"/>
      <c r="B151" s="316"/>
    </row>
    <row r="152" spans="1:2" x14ac:dyDescent="0.2">
      <c r="A152" s="316"/>
      <c r="B152" s="316"/>
    </row>
    <row r="153" spans="1:2" x14ac:dyDescent="0.2">
      <c r="A153" s="316"/>
      <c r="B153" s="316"/>
    </row>
    <row r="154" spans="1:2" x14ac:dyDescent="0.2">
      <c r="A154" s="316"/>
      <c r="B154" s="316"/>
    </row>
    <row r="155" spans="1:2" x14ac:dyDescent="0.2">
      <c r="A155" s="316"/>
      <c r="B155" s="316"/>
    </row>
    <row r="156" spans="1:2" x14ac:dyDescent="0.2">
      <c r="A156" s="316"/>
      <c r="B156" s="316"/>
    </row>
    <row r="157" spans="1:2" x14ac:dyDescent="0.2">
      <c r="A157" s="316"/>
      <c r="B157" s="316"/>
    </row>
    <row r="158" spans="1:2" x14ac:dyDescent="0.2">
      <c r="A158" s="316"/>
      <c r="B158" s="316"/>
    </row>
    <row r="159" spans="1:2" x14ac:dyDescent="0.2">
      <c r="A159" s="316"/>
      <c r="B159" s="316"/>
    </row>
    <row r="160" spans="1:2" x14ac:dyDescent="0.2">
      <c r="A160" s="316"/>
      <c r="B160" s="316"/>
    </row>
    <row r="161" spans="1:2" x14ac:dyDescent="0.2">
      <c r="A161" s="316"/>
      <c r="B161" s="316"/>
    </row>
    <row r="162" spans="1:2" x14ac:dyDescent="0.2">
      <c r="A162" s="316"/>
      <c r="B162" s="316"/>
    </row>
    <row r="163" spans="1:2" x14ac:dyDescent="0.2">
      <c r="A163" s="316"/>
      <c r="B163" s="316"/>
    </row>
    <row r="164" spans="1:2" x14ac:dyDescent="0.2">
      <c r="A164" s="316"/>
      <c r="B164" s="316"/>
    </row>
    <row r="165" spans="1:2" x14ac:dyDescent="0.2">
      <c r="A165" s="316"/>
      <c r="B165" s="316"/>
    </row>
    <row r="166" spans="1:2" x14ac:dyDescent="0.2">
      <c r="A166" s="316"/>
      <c r="B166" s="316"/>
    </row>
    <row r="167" spans="1:2" x14ac:dyDescent="0.2">
      <c r="A167" s="316"/>
      <c r="B167" s="316"/>
    </row>
    <row r="168" spans="1:2" x14ac:dyDescent="0.2">
      <c r="A168" s="316"/>
      <c r="B168" s="316"/>
    </row>
    <row r="169" spans="1:2" x14ac:dyDescent="0.2">
      <c r="A169" s="316"/>
      <c r="B169" s="316"/>
    </row>
    <row r="170" spans="1:2" x14ac:dyDescent="0.2">
      <c r="A170" s="316"/>
      <c r="B170" s="316"/>
    </row>
    <row r="171" spans="1:2" x14ac:dyDescent="0.2">
      <c r="A171" s="316"/>
      <c r="B171" s="316"/>
    </row>
    <row r="172" spans="1:2" x14ac:dyDescent="0.2">
      <c r="A172" s="316"/>
      <c r="B172" s="316"/>
    </row>
    <row r="173" spans="1:2" x14ac:dyDescent="0.2">
      <c r="A173" s="316"/>
      <c r="B173" s="316"/>
    </row>
    <row r="174" spans="1:2" x14ac:dyDescent="0.2">
      <c r="A174" s="316"/>
      <c r="B174" s="316"/>
    </row>
    <row r="175" spans="1:2" x14ac:dyDescent="0.2">
      <c r="A175" s="316"/>
      <c r="B175" s="316"/>
    </row>
    <row r="176" spans="1:2" x14ac:dyDescent="0.2">
      <c r="A176" s="316"/>
      <c r="B176" s="316"/>
    </row>
    <row r="177" spans="1:2" x14ac:dyDescent="0.2">
      <c r="A177" s="316"/>
      <c r="B177" s="316"/>
    </row>
    <row r="178" spans="1:2" x14ac:dyDescent="0.2">
      <c r="A178" s="316"/>
      <c r="B178" s="316"/>
    </row>
    <row r="179" spans="1:2" x14ac:dyDescent="0.2">
      <c r="A179" s="316"/>
      <c r="B179" s="316"/>
    </row>
    <row r="180" spans="1:2" x14ac:dyDescent="0.2">
      <c r="A180" s="316"/>
      <c r="B180" s="316"/>
    </row>
    <row r="181" spans="1:2" x14ac:dyDescent="0.2">
      <c r="A181" s="316"/>
      <c r="B181" s="316"/>
    </row>
    <row r="182" spans="1:2" x14ac:dyDescent="0.2">
      <c r="A182" s="316"/>
      <c r="B182" s="316"/>
    </row>
    <row r="183" spans="1:2" x14ac:dyDescent="0.2">
      <c r="A183" s="316"/>
      <c r="B183" s="316"/>
    </row>
    <row r="184" spans="1:2" x14ac:dyDescent="0.2">
      <c r="A184" s="316"/>
      <c r="B184" s="316"/>
    </row>
    <row r="185" spans="1:2" x14ac:dyDescent="0.2">
      <c r="A185" s="316"/>
      <c r="B185" s="316"/>
    </row>
    <row r="186" spans="1:2" x14ac:dyDescent="0.2">
      <c r="A186" s="316"/>
      <c r="B186" s="316"/>
    </row>
    <row r="187" spans="1:2" x14ac:dyDescent="0.2">
      <c r="A187" s="316"/>
      <c r="B187" s="316"/>
    </row>
    <row r="188" spans="1:2" x14ac:dyDescent="0.2">
      <c r="A188" s="316"/>
      <c r="B188" s="316"/>
    </row>
    <row r="189" spans="1:2" x14ac:dyDescent="0.2">
      <c r="A189" s="316"/>
      <c r="B189" s="316"/>
    </row>
    <row r="190" spans="1:2" x14ac:dyDescent="0.2">
      <c r="A190" s="316"/>
      <c r="B190" s="316"/>
    </row>
    <row r="191" spans="1:2" x14ac:dyDescent="0.2">
      <c r="A191" s="316"/>
      <c r="B191" s="316"/>
    </row>
    <row r="192" spans="1:2" x14ac:dyDescent="0.2">
      <c r="A192" s="316"/>
      <c r="B192" s="316"/>
    </row>
    <row r="193" spans="1:2" x14ac:dyDescent="0.2">
      <c r="A193" s="316"/>
      <c r="B193" s="316"/>
    </row>
    <row r="194" spans="1:2" x14ac:dyDescent="0.2">
      <c r="A194" s="316"/>
      <c r="B194" s="316"/>
    </row>
    <row r="195" spans="1:2" x14ac:dyDescent="0.2">
      <c r="A195" s="316"/>
      <c r="B195" s="316"/>
    </row>
    <row r="196" spans="1:2" x14ac:dyDescent="0.2">
      <c r="A196" s="316"/>
      <c r="B196" s="316"/>
    </row>
    <row r="197" spans="1:2" x14ac:dyDescent="0.2">
      <c r="A197" s="316"/>
      <c r="B197" s="316"/>
    </row>
    <row r="198" spans="1:2" x14ac:dyDescent="0.2">
      <c r="A198" s="316"/>
      <c r="B198" s="316"/>
    </row>
    <row r="199" spans="1:2" x14ac:dyDescent="0.2">
      <c r="A199" s="316"/>
      <c r="B199" s="316"/>
    </row>
    <row r="200" spans="1:2" x14ac:dyDescent="0.2">
      <c r="A200" s="316"/>
      <c r="B200" s="316"/>
    </row>
    <row r="201" spans="1:2" x14ac:dyDescent="0.2">
      <c r="A201" s="316"/>
      <c r="B201" s="316"/>
    </row>
    <row r="202" spans="1:2" x14ac:dyDescent="0.2">
      <c r="A202" s="316"/>
      <c r="B202" s="316"/>
    </row>
    <row r="203" spans="1:2" x14ac:dyDescent="0.2">
      <c r="A203" s="316"/>
      <c r="B203" s="316"/>
    </row>
    <row r="204" spans="1:2" x14ac:dyDescent="0.2">
      <c r="A204" s="316"/>
      <c r="B204" s="316"/>
    </row>
    <row r="205" spans="1:2" x14ac:dyDescent="0.2">
      <c r="A205" s="316"/>
      <c r="B205" s="316"/>
    </row>
    <row r="206" spans="1:2" x14ac:dyDescent="0.2">
      <c r="A206" s="316"/>
      <c r="B206" s="316"/>
    </row>
    <row r="207" spans="1:2" x14ac:dyDescent="0.2">
      <c r="A207" s="316"/>
      <c r="B207" s="316"/>
    </row>
    <row r="208" spans="1:2" x14ac:dyDescent="0.2">
      <c r="A208" s="316"/>
      <c r="B208" s="316"/>
    </row>
    <row r="209" spans="1:2" x14ac:dyDescent="0.2">
      <c r="A209" s="316"/>
      <c r="B209" s="316"/>
    </row>
    <row r="210" spans="1:2" x14ac:dyDescent="0.2">
      <c r="A210" s="316"/>
      <c r="B210" s="316"/>
    </row>
    <row r="211" spans="1:2" x14ac:dyDescent="0.2">
      <c r="A211" s="316"/>
      <c r="B211" s="316"/>
    </row>
    <row r="212" spans="1:2" x14ac:dyDescent="0.2">
      <c r="A212" s="316"/>
      <c r="B212" s="316"/>
    </row>
    <row r="213" spans="1:2" x14ac:dyDescent="0.2">
      <c r="A213" s="316"/>
      <c r="B213" s="316"/>
    </row>
    <row r="214" spans="1:2" x14ac:dyDescent="0.2">
      <c r="A214" s="316"/>
      <c r="B214" s="316"/>
    </row>
    <row r="215" spans="1:2" x14ac:dyDescent="0.2">
      <c r="A215" s="316"/>
      <c r="B215" s="316"/>
    </row>
    <row r="216" spans="1:2" x14ac:dyDescent="0.2">
      <c r="A216" s="316"/>
      <c r="B216" s="316"/>
    </row>
    <row r="217" spans="1:2" x14ac:dyDescent="0.2">
      <c r="A217" s="316"/>
      <c r="B217" s="316"/>
    </row>
    <row r="218" spans="1:2" x14ac:dyDescent="0.2">
      <c r="A218" s="316"/>
      <c r="B218" s="316"/>
    </row>
    <row r="219" spans="1:2" x14ac:dyDescent="0.2">
      <c r="A219" s="316"/>
      <c r="B219" s="316"/>
    </row>
    <row r="220" spans="1:2" x14ac:dyDescent="0.2">
      <c r="A220" s="316"/>
      <c r="B220" s="316"/>
    </row>
    <row r="221" spans="1:2" x14ac:dyDescent="0.2">
      <c r="A221" s="316"/>
      <c r="B221" s="316"/>
    </row>
    <row r="222" spans="1:2" x14ac:dyDescent="0.2">
      <c r="A222" s="316"/>
      <c r="B222" s="316"/>
    </row>
    <row r="223" spans="1:2" x14ac:dyDescent="0.2">
      <c r="A223" s="316"/>
      <c r="B223" s="316"/>
    </row>
    <row r="224" spans="1:2" x14ac:dyDescent="0.2">
      <c r="A224" s="316"/>
      <c r="B224" s="316"/>
    </row>
    <row r="225" spans="1:2" x14ac:dyDescent="0.2">
      <c r="A225" s="316"/>
      <c r="B225" s="316"/>
    </row>
    <row r="226" spans="1:2" x14ac:dyDescent="0.2">
      <c r="A226" s="316"/>
      <c r="B226" s="316"/>
    </row>
    <row r="227" spans="1:2" x14ac:dyDescent="0.2">
      <c r="A227" s="316"/>
      <c r="B227" s="316"/>
    </row>
    <row r="228" spans="1:2" x14ac:dyDescent="0.2">
      <c r="A228" s="316"/>
      <c r="B228" s="316"/>
    </row>
    <row r="229" spans="1:2" x14ac:dyDescent="0.2">
      <c r="A229" s="316"/>
      <c r="B229" s="316"/>
    </row>
    <row r="230" spans="1:2" x14ac:dyDescent="0.2">
      <c r="A230" s="316"/>
      <c r="B230" s="316"/>
    </row>
    <row r="231" spans="1:2" x14ac:dyDescent="0.2">
      <c r="A231" s="316"/>
      <c r="B231" s="316"/>
    </row>
    <row r="232" spans="1:2" x14ac:dyDescent="0.2">
      <c r="A232" s="316"/>
      <c r="B232" s="316"/>
    </row>
    <row r="233" spans="1:2" x14ac:dyDescent="0.2">
      <c r="A233" s="316"/>
      <c r="B233" s="316"/>
    </row>
    <row r="234" spans="1:2" x14ac:dyDescent="0.2">
      <c r="A234" s="316"/>
      <c r="B234" s="316"/>
    </row>
    <row r="235" spans="1:2" x14ac:dyDescent="0.2">
      <c r="A235" s="316"/>
      <c r="B235" s="316"/>
    </row>
    <row r="236" spans="1:2" x14ac:dyDescent="0.2">
      <c r="A236" s="316"/>
      <c r="B236" s="316"/>
    </row>
    <row r="237" spans="1:2" x14ac:dyDescent="0.2">
      <c r="A237" s="316"/>
      <c r="B237" s="316"/>
    </row>
    <row r="238" spans="1:2" x14ac:dyDescent="0.2">
      <c r="A238" s="316"/>
      <c r="B238" s="316"/>
    </row>
    <row r="239" spans="1:2" x14ac:dyDescent="0.2">
      <c r="A239" s="316"/>
      <c r="B239" s="316"/>
    </row>
    <row r="240" spans="1:2" x14ac:dyDescent="0.2">
      <c r="A240" s="316"/>
      <c r="B240" s="316"/>
    </row>
    <row r="241" spans="1:2" x14ac:dyDescent="0.2">
      <c r="A241" s="316"/>
      <c r="B241" s="316"/>
    </row>
    <row r="242" spans="1:2" x14ac:dyDescent="0.2">
      <c r="A242" s="316"/>
      <c r="B242" s="316"/>
    </row>
    <row r="243" spans="1:2" x14ac:dyDescent="0.2">
      <c r="A243" s="316"/>
      <c r="B243" s="316"/>
    </row>
    <row r="244" spans="1:2" x14ac:dyDescent="0.2">
      <c r="A244" s="316"/>
      <c r="B244" s="316"/>
    </row>
    <row r="245" spans="1:2" x14ac:dyDescent="0.2">
      <c r="A245" s="316"/>
      <c r="B245" s="316"/>
    </row>
    <row r="246" spans="1:2" x14ac:dyDescent="0.2">
      <c r="A246" s="316"/>
      <c r="B246" s="316"/>
    </row>
    <row r="247" spans="1:2" x14ac:dyDescent="0.2">
      <c r="A247" s="316"/>
      <c r="B247" s="316"/>
    </row>
    <row r="248" spans="1:2" x14ac:dyDescent="0.2">
      <c r="A248" s="316"/>
      <c r="B248" s="316"/>
    </row>
    <row r="249" spans="1:2" x14ac:dyDescent="0.2">
      <c r="A249" s="316"/>
      <c r="B249" s="316"/>
    </row>
    <row r="250" spans="1:2" x14ac:dyDescent="0.2">
      <c r="A250" s="316"/>
      <c r="B250" s="316"/>
    </row>
    <row r="251" spans="1:2" x14ac:dyDescent="0.2">
      <c r="A251" s="316"/>
      <c r="B251" s="316"/>
    </row>
    <row r="252" spans="1:2" x14ac:dyDescent="0.2">
      <c r="A252" s="316"/>
      <c r="B252" s="316"/>
    </row>
    <row r="253" spans="1:2" x14ac:dyDescent="0.2">
      <c r="A253" s="316"/>
      <c r="B253" s="316"/>
    </row>
    <row r="254" spans="1:2" x14ac:dyDescent="0.2">
      <c r="A254" s="316"/>
      <c r="B254" s="316"/>
    </row>
    <row r="255" spans="1:2" x14ac:dyDescent="0.2">
      <c r="A255" s="316"/>
      <c r="B255" s="316"/>
    </row>
    <row r="256" spans="1:2" x14ac:dyDescent="0.2">
      <c r="A256" s="316"/>
      <c r="B256" s="316"/>
    </row>
    <row r="257" spans="1:2" x14ac:dyDescent="0.2">
      <c r="A257" s="316"/>
      <c r="B257" s="316"/>
    </row>
    <row r="258" spans="1:2" x14ac:dyDescent="0.2">
      <c r="A258" s="316"/>
      <c r="B258" s="316"/>
    </row>
    <row r="259" spans="1:2" x14ac:dyDescent="0.2">
      <c r="A259" s="316"/>
      <c r="B259" s="316"/>
    </row>
    <row r="260" spans="1:2" x14ac:dyDescent="0.2">
      <c r="A260" s="316"/>
      <c r="B260" s="316"/>
    </row>
    <row r="261" spans="1:2" x14ac:dyDescent="0.2">
      <c r="A261" s="316"/>
      <c r="B261" s="316"/>
    </row>
    <row r="262" spans="1:2" x14ac:dyDescent="0.2">
      <c r="A262" s="316"/>
      <c r="B262" s="316"/>
    </row>
    <row r="263" spans="1:2" x14ac:dyDescent="0.2">
      <c r="A263" s="316"/>
      <c r="B263" s="316"/>
    </row>
    <row r="264" spans="1:2" x14ac:dyDescent="0.2">
      <c r="A264" s="316"/>
      <c r="B264" s="316"/>
    </row>
    <row r="265" spans="1:2" x14ac:dyDescent="0.2">
      <c r="A265" s="316"/>
      <c r="B265" s="316"/>
    </row>
    <row r="266" spans="1:2" x14ac:dyDescent="0.2">
      <c r="A266" s="316"/>
      <c r="B266" s="316"/>
    </row>
    <row r="267" spans="1:2" x14ac:dyDescent="0.2">
      <c r="A267" s="316"/>
      <c r="B267" s="316"/>
    </row>
  </sheetData>
  <mergeCells count="5">
    <mergeCell ref="C4:E4"/>
    <mergeCell ref="F4:H4"/>
    <mergeCell ref="I4:K4"/>
    <mergeCell ref="L4:N4"/>
    <mergeCell ref="A6:B6"/>
  </mergeCells>
  <pageMargins left="0.25" right="0.25" top="0.75" bottom="0.75" header="0.3" footer="0.3"/>
  <pageSetup paperSize="9" fitToHeight="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N257"/>
  <sheetViews>
    <sheetView showGridLines="0" zoomScaleNormal="100" workbookViewId="0">
      <selection activeCell="N40" sqref="A4:N40"/>
    </sheetView>
  </sheetViews>
  <sheetFormatPr baseColWidth="10" defaultRowHeight="12.75" x14ac:dyDescent="0.2"/>
  <cols>
    <col min="1" max="1" width="12.875" style="140" customWidth="1"/>
    <col min="2" max="2" width="18.25" style="140" customWidth="1"/>
    <col min="3" max="3" width="4.25" style="77" customWidth="1"/>
    <col min="4" max="4" width="4.25" style="31" customWidth="1"/>
    <col min="5" max="5" width="5.75" style="31" customWidth="1"/>
    <col min="6" max="8" width="5" style="31" customWidth="1"/>
    <col min="9" max="10" width="4.25" style="31" customWidth="1"/>
    <col min="11" max="11" width="5.75" style="31" customWidth="1"/>
    <col min="12" max="14" width="5.25" style="31" customWidth="1"/>
    <col min="15" max="16384" width="11" style="31"/>
  </cols>
  <sheetData>
    <row r="1" spans="1:14" ht="18" x14ac:dyDescent="0.2">
      <c r="A1" s="172" t="s">
        <v>174</v>
      </c>
      <c r="B1" s="307"/>
      <c r="C1" s="155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</row>
    <row r="2" spans="1:14" ht="15.75" x14ac:dyDescent="0.2">
      <c r="A2" s="54" t="s">
        <v>447</v>
      </c>
      <c r="B2" s="307"/>
      <c r="C2" s="155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</row>
    <row r="4" spans="1:14" ht="12.75" customHeight="1" x14ac:dyDescent="0.2">
      <c r="A4" s="308"/>
      <c r="B4" s="309"/>
      <c r="C4" s="506" t="s">
        <v>4</v>
      </c>
      <c r="D4" s="507"/>
      <c r="E4" s="508"/>
      <c r="F4" s="506" t="s">
        <v>50</v>
      </c>
      <c r="G4" s="507"/>
      <c r="H4" s="508"/>
      <c r="I4" s="506" t="s">
        <v>5</v>
      </c>
      <c r="J4" s="507"/>
      <c r="K4" s="508"/>
      <c r="L4" s="506" t="s">
        <v>7</v>
      </c>
      <c r="M4" s="507"/>
      <c r="N4" s="508"/>
    </row>
    <row r="5" spans="1:14" ht="12.75" customHeight="1" x14ac:dyDescent="0.2">
      <c r="A5" s="310"/>
      <c r="B5" s="311"/>
      <c r="C5" s="156" t="s">
        <v>8</v>
      </c>
      <c r="D5" s="157" t="s">
        <v>9</v>
      </c>
      <c r="E5" s="158" t="s">
        <v>7</v>
      </c>
      <c r="F5" s="159" t="s">
        <v>8</v>
      </c>
      <c r="G5" s="160" t="s">
        <v>9</v>
      </c>
      <c r="H5" s="161" t="s">
        <v>7</v>
      </c>
      <c r="I5" s="160" t="s">
        <v>8</v>
      </c>
      <c r="J5" s="157" t="s">
        <v>9</v>
      </c>
      <c r="K5" s="162" t="s">
        <v>7</v>
      </c>
      <c r="L5" s="160" t="s">
        <v>8</v>
      </c>
      <c r="M5" s="157" t="s">
        <v>9</v>
      </c>
      <c r="N5" s="158" t="s">
        <v>7</v>
      </c>
    </row>
    <row r="6" spans="1:14" ht="12.75" customHeight="1" x14ac:dyDescent="0.2">
      <c r="A6" s="509" t="s">
        <v>120</v>
      </c>
      <c r="B6" s="510"/>
      <c r="C6" s="302">
        <v>244</v>
      </c>
      <c r="D6" s="303">
        <v>164</v>
      </c>
      <c r="E6" s="304">
        <v>408</v>
      </c>
      <c r="F6" s="305">
        <v>2227</v>
      </c>
      <c r="G6" s="303">
        <v>2088</v>
      </c>
      <c r="H6" s="304">
        <v>4315</v>
      </c>
      <c r="I6" s="305">
        <v>2569</v>
      </c>
      <c r="J6" s="303">
        <v>2750</v>
      </c>
      <c r="K6" s="306">
        <v>5319</v>
      </c>
      <c r="L6" s="305">
        <v>5040</v>
      </c>
      <c r="M6" s="303">
        <v>5002</v>
      </c>
      <c r="N6" s="303">
        <v>10042</v>
      </c>
    </row>
    <row r="7" spans="1:14" x14ac:dyDescent="0.2">
      <c r="A7" s="312" t="s">
        <v>121</v>
      </c>
      <c r="B7" s="313" t="s">
        <v>397</v>
      </c>
      <c r="C7" s="163" t="s">
        <v>67</v>
      </c>
      <c r="D7" s="164" t="s">
        <v>67</v>
      </c>
      <c r="E7" s="165" t="s">
        <v>67</v>
      </c>
      <c r="F7" s="166">
        <v>6</v>
      </c>
      <c r="G7" s="167">
        <v>9</v>
      </c>
      <c r="H7" s="168">
        <v>15</v>
      </c>
      <c r="I7" s="167">
        <v>36</v>
      </c>
      <c r="J7" s="164">
        <v>28</v>
      </c>
      <c r="K7" s="169">
        <v>64</v>
      </c>
      <c r="L7" s="170">
        <v>42</v>
      </c>
      <c r="M7" s="171">
        <v>37</v>
      </c>
      <c r="N7" s="165">
        <v>79</v>
      </c>
    </row>
    <row r="8" spans="1:14" x14ac:dyDescent="0.2">
      <c r="A8" s="312" t="s">
        <v>122</v>
      </c>
      <c r="B8" s="313" t="s">
        <v>356</v>
      </c>
      <c r="C8" s="163" t="s">
        <v>67</v>
      </c>
      <c r="D8" s="164" t="s">
        <v>67</v>
      </c>
      <c r="E8" s="165" t="s">
        <v>67</v>
      </c>
      <c r="F8" s="166">
        <v>57</v>
      </c>
      <c r="G8" s="167">
        <v>41</v>
      </c>
      <c r="H8" s="168">
        <v>98</v>
      </c>
      <c r="I8" s="167">
        <v>16</v>
      </c>
      <c r="J8" s="164">
        <v>8</v>
      </c>
      <c r="K8" s="169">
        <v>24</v>
      </c>
      <c r="L8" s="170">
        <v>73</v>
      </c>
      <c r="M8" s="171">
        <v>49</v>
      </c>
      <c r="N8" s="165">
        <v>122</v>
      </c>
    </row>
    <row r="9" spans="1:14" x14ac:dyDescent="0.2">
      <c r="A9" s="312" t="s">
        <v>124</v>
      </c>
      <c r="B9" s="313" t="s">
        <v>356</v>
      </c>
      <c r="C9" s="163" t="s">
        <v>67</v>
      </c>
      <c r="D9" s="164" t="s">
        <v>67</v>
      </c>
      <c r="E9" s="165" t="s">
        <v>67</v>
      </c>
      <c r="F9" s="166">
        <v>62</v>
      </c>
      <c r="G9" s="167">
        <v>46</v>
      </c>
      <c r="H9" s="168">
        <v>108</v>
      </c>
      <c r="I9" s="167">
        <v>56</v>
      </c>
      <c r="J9" s="164">
        <v>57</v>
      </c>
      <c r="K9" s="169">
        <v>113</v>
      </c>
      <c r="L9" s="170">
        <v>118</v>
      </c>
      <c r="M9" s="171">
        <v>103</v>
      </c>
      <c r="N9" s="165">
        <v>221</v>
      </c>
    </row>
    <row r="10" spans="1:14" x14ac:dyDescent="0.2">
      <c r="A10" s="312" t="s">
        <v>127</v>
      </c>
      <c r="B10" s="313" t="s">
        <v>382</v>
      </c>
      <c r="C10" s="163" t="s">
        <v>67</v>
      </c>
      <c r="D10" s="164" t="s">
        <v>67</v>
      </c>
      <c r="E10" s="165" t="s">
        <v>67</v>
      </c>
      <c r="F10" s="166">
        <v>119</v>
      </c>
      <c r="G10" s="167">
        <v>86</v>
      </c>
      <c r="H10" s="168">
        <v>205</v>
      </c>
      <c r="I10" s="167">
        <v>19</v>
      </c>
      <c r="J10" s="164">
        <v>9</v>
      </c>
      <c r="K10" s="169">
        <v>28</v>
      </c>
      <c r="L10" s="170">
        <v>138</v>
      </c>
      <c r="M10" s="171">
        <v>95</v>
      </c>
      <c r="N10" s="165">
        <v>233</v>
      </c>
    </row>
    <row r="11" spans="1:14" x14ac:dyDescent="0.2">
      <c r="A11" s="312" t="s">
        <v>131</v>
      </c>
      <c r="B11" s="313" t="s">
        <v>398</v>
      </c>
      <c r="C11" s="163">
        <v>5</v>
      </c>
      <c r="D11" s="164" t="s">
        <v>67</v>
      </c>
      <c r="E11" s="165">
        <v>5</v>
      </c>
      <c r="F11" s="166">
        <v>156</v>
      </c>
      <c r="G11" s="167">
        <v>193</v>
      </c>
      <c r="H11" s="168">
        <v>349</v>
      </c>
      <c r="I11" s="167">
        <v>31</v>
      </c>
      <c r="J11" s="164">
        <v>39</v>
      </c>
      <c r="K11" s="169">
        <v>70</v>
      </c>
      <c r="L11" s="170">
        <v>192</v>
      </c>
      <c r="M11" s="171">
        <v>232</v>
      </c>
      <c r="N11" s="165">
        <v>424</v>
      </c>
    </row>
    <row r="12" spans="1:14" x14ac:dyDescent="0.2">
      <c r="A12" s="312"/>
      <c r="B12" s="313" t="s">
        <v>399</v>
      </c>
      <c r="C12" s="163">
        <v>3</v>
      </c>
      <c r="D12" s="164">
        <v>32</v>
      </c>
      <c r="E12" s="165">
        <v>35</v>
      </c>
      <c r="F12" s="166">
        <v>80</v>
      </c>
      <c r="G12" s="167">
        <v>137</v>
      </c>
      <c r="H12" s="168">
        <v>217</v>
      </c>
      <c r="I12" s="167">
        <v>62</v>
      </c>
      <c r="J12" s="164">
        <v>128</v>
      </c>
      <c r="K12" s="169">
        <v>190</v>
      </c>
      <c r="L12" s="170">
        <v>145</v>
      </c>
      <c r="M12" s="171">
        <v>297</v>
      </c>
      <c r="N12" s="165">
        <v>442</v>
      </c>
    </row>
    <row r="13" spans="1:14" ht="18" x14ac:dyDescent="0.2">
      <c r="A13" s="312" t="s">
        <v>134</v>
      </c>
      <c r="B13" s="313" t="s">
        <v>400</v>
      </c>
      <c r="C13" s="163" t="s">
        <v>67</v>
      </c>
      <c r="D13" s="164" t="s">
        <v>67</v>
      </c>
      <c r="E13" s="165" t="s">
        <v>67</v>
      </c>
      <c r="F13" s="166">
        <v>153</v>
      </c>
      <c r="G13" s="167">
        <v>187</v>
      </c>
      <c r="H13" s="168">
        <v>340</v>
      </c>
      <c r="I13" s="167">
        <v>83</v>
      </c>
      <c r="J13" s="164">
        <v>92</v>
      </c>
      <c r="K13" s="169">
        <v>175</v>
      </c>
      <c r="L13" s="170">
        <v>236</v>
      </c>
      <c r="M13" s="171">
        <v>279</v>
      </c>
      <c r="N13" s="165">
        <v>515</v>
      </c>
    </row>
    <row r="14" spans="1:14" ht="12.75" customHeight="1" x14ac:dyDescent="0.2">
      <c r="A14" s="312"/>
      <c r="B14" s="313" t="s">
        <v>401</v>
      </c>
      <c r="C14" s="163">
        <v>10</v>
      </c>
      <c r="D14" s="164" t="s">
        <v>67</v>
      </c>
      <c r="E14" s="165">
        <v>10</v>
      </c>
      <c r="F14" s="166">
        <v>228</v>
      </c>
      <c r="G14" s="167">
        <v>102</v>
      </c>
      <c r="H14" s="168">
        <v>330</v>
      </c>
      <c r="I14" s="167">
        <v>109</v>
      </c>
      <c r="J14" s="164">
        <v>99</v>
      </c>
      <c r="K14" s="169">
        <v>208</v>
      </c>
      <c r="L14" s="170">
        <v>347</v>
      </c>
      <c r="M14" s="171">
        <v>201</v>
      </c>
      <c r="N14" s="165">
        <v>548</v>
      </c>
    </row>
    <row r="15" spans="1:14" x14ac:dyDescent="0.2">
      <c r="A15" s="312"/>
      <c r="B15" s="313" t="s">
        <v>402</v>
      </c>
      <c r="C15" s="163" t="s">
        <v>67</v>
      </c>
      <c r="D15" s="164" t="s">
        <v>67</v>
      </c>
      <c r="E15" s="165" t="s">
        <v>67</v>
      </c>
      <c r="F15" s="166">
        <v>53</v>
      </c>
      <c r="G15" s="167">
        <v>47</v>
      </c>
      <c r="H15" s="168">
        <v>100</v>
      </c>
      <c r="I15" s="167">
        <v>50</v>
      </c>
      <c r="J15" s="164">
        <v>52</v>
      </c>
      <c r="K15" s="169">
        <v>102</v>
      </c>
      <c r="L15" s="170">
        <v>103</v>
      </c>
      <c r="M15" s="171">
        <v>99</v>
      </c>
      <c r="N15" s="165">
        <v>202</v>
      </c>
    </row>
    <row r="16" spans="1:14" x14ac:dyDescent="0.2">
      <c r="A16" s="312"/>
      <c r="B16" s="313" t="s">
        <v>403</v>
      </c>
      <c r="C16" s="163" t="s">
        <v>67</v>
      </c>
      <c r="D16" s="164" t="s">
        <v>67</v>
      </c>
      <c r="E16" s="165" t="s">
        <v>67</v>
      </c>
      <c r="F16" s="166">
        <v>85</v>
      </c>
      <c r="G16" s="167">
        <v>77</v>
      </c>
      <c r="H16" s="168">
        <v>162</v>
      </c>
      <c r="I16" s="167">
        <v>158</v>
      </c>
      <c r="J16" s="164">
        <v>183</v>
      </c>
      <c r="K16" s="169">
        <v>341</v>
      </c>
      <c r="L16" s="170">
        <v>243</v>
      </c>
      <c r="M16" s="171">
        <v>260</v>
      </c>
      <c r="N16" s="165">
        <v>503</v>
      </c>
    </row>
    <row r="17" spans="1:14" x14ac:dyDescent="0.2">
      <c r="A17" s="312"/>
      <c r="B17" s="313" t="s">
        <v>404</v>
      </c>
      <c r="C17" s="163">
        <v>19</v>
      </c>
      <c r="D17" s="164">
        <v>7</v>
      </c>
      <c r="E17" s="165">
        <v>26</v>
      </c>
      <c r="F17" s="166">
        <v>168</v>
      </c>
      <c r="G17" s="167">
        <v>145</v>
      </c>
      <c r="H17" s="168">
        <v>313</v>
      </c>
      <c r="I17" s="167">
        <v>117</v>
      </c>
      <c r="J17" s="164">
        <v>119</v>
      </c>
      <c r="K17" s="169">
        <v>236</v>
      </c>
      <c r="L17" s="170">
        <v>304</v>
      </c>
      <c r="M17" s="171">
        <v>271</v>
      </c>
      <c r="N17" s="165">
        <v>575</v>
      </c>
    </row>
    <row r="18" spans="1:14" x14ac:dyDescent="0.2">
      <c r="A18" s="312"/>
      <c r="B18" s="313" t="s">
        <v>364</v>
      </c>
      <c r="C18" s="163">
        <v>6</v>
      </c>
      <c r="D18" s="164">
        <v>6</v>
      </c>
      <c r="E18" s="165">
        <v>12</v>
      </c>
      <c r="F18" s="166">
        <v>4</v>
      </c>
      <c r="G18" s="167">
        <v>14</v>
      </c>
      <c r="H18" s="168">
        <v>18</v>
      </c>
      <c r="I18" s="167">
        <v>28</v>
      </c>
      <c r="J18" s="164">
        <v>95</v>
      </c>
      <c r="K18" s="169">
        <v>123</v>
      </c>
      <c r="L18" s="170">
        <v>38</v>
      </c>
      <c r="M18" s="171">
        <v>115</v>
      </c>
      <c r="N18" s="165">
        <v>153</v>
      </c>
    </row>
    <row r="19" spans="1:14" x14ac:dyDescent="0.2">
      <c r="A19" s="312"/>
      <c r="B19" s="313" t="s">
        <v>405</v>
      </c>
      <c r="C19" s="163">
        <v>19</v>
      </c>
      <c r="D19" s="164">
        <v>7</v>
      </c>
      <c r="E19" s="165">
        <v>26</v>
      </c>
      <c r="F19" s="166">
        <v>32</v>
      </c>
      <c r="G19" s="167">
        <v>11</v>
      </c>
      <c r="H19" s="168">
        <v>43</v>
      </c>
      <c r="I19" s="167">
        <v>156</v>
      </c>
      <c r="J19" s="164">
        <v>76</v>
      </c>
      <c r="K19" s="169">
        <v>232</v>
      </c>
      <c r="L19" s="170">
        <v>207</v>
      </c>
      <c r="M19" s="171">
        <v>94</v>
      </c>
      <c r="N19" s="165">
        <v>301</v>
      </c>
    </row>
    <row r="20" spans="1:14" x14ac:dyDescent="0.2">
      <c r="A20" s="312"/>
      <c r="B20" s="313" t="s">
        <v>406</v>
      </c>
      <c r="C20" s="163" t="s">
        <v>67</v>
      </c>
      <c r="D20" s="164" t="s">
        <v>67</v>
      </c>
      <c r="E20" s="165" t="s">
        <v>67</v>
      </c>
      <c r="F20" s="166">
        <v>38</v>
      </c>
      <c r="G20" s="167">
        <v>75</v>
      </c>
      <c r="H20" s="168">
        <v>113</v>
      </c>
      <c r="I20" s="167">
        <v>35</v>
      </c>
      <c r="J20" s="164">
        <v>119</v>
      </c>
      <c r="K20" s="169">
        <v>154</v>
      </c>
      <c r="L20" s="170">
        <v>73</v>
      </c>
      <c r="M20" s="171">
        <v>194</v>
      </c>
      <c r="N20" s="165">
        <v>267</v>
      </c>
    </row>
    <row r="21" spans="1:14" ht="18" x14ac:dyDescent="0.2">
      <c r="A21" s="312"/>
      <c r="B21" s="313" t="s">
        <v>407</v>
      </c>
      <c r="C21" s="163" t="s">
        <v>67</v>
      </c>
      <c r="D21" s="164" t="s">
        <v>67</v>
      </c>
      <c r="E21" s="165" t="s">
        <v>67</v>
      </c>
      <c r="F21" s="166" t="s">
        <v>67</v>
      </c>
      <c r="G21" s="167" t="s">
        <v>67</v>
      </c>
      <c r="H21" s="168" t="s">
        <v>67</v>
      </c>
      <c r="I21" s="167">
        <v>18</v>
      </c>
      <c r="J21" s="164">
        <v>108</v>
      </c>
      <c r="K21" s="169">
        <v>126</v>
      </c>
      <c r="L21" s="170">
        <v>18</v>
      </c>
      <c r="M21" s="171">
        <v>108</v>
      </c>
      <c r="N21" s="165">
        <v>126</v>
      </c>
    </row>
    <row r="22" spans="1:14" x14ac:dyDescent="0.2">
      <c r="A22" s="312"/>
      <c r="B22" s="313" t="s">
        <v>408</v>
      </c>
      <c r="C22" s="163">
        <v>5</v>
      </c>
      <c r="D22" s="164">
        <v>4</v>
      </c>
      <c r="E22" s="165">
        <v>9</v>
      </c>
      <c r="F22" s="166">
        <v>10</v>
      </c>
      <c r="G22" s="167">
        <v>14</v>
      </c>
      <c r="H22" s="168">
        <v>24</v>
      </c>
      <c r="I22" s="167">
        <v>7</v>
      </c>
      <c r="J22" s="164">
        <v>18</v>
      </c>
      <c r="K22" s="169">
        <v>25</v>
      </c>
      <c r="L22" s="170">
        <v>22</v>
      </c>
      <c r="M22" s="171">
        <v>36</v>
      </c>
      <c r="N22" s="165">
        <v>58</v>
      </c>
    </row>
    <row r="23" spans="1:14" x14ac:dyDescent="0.2">
      <c r="A23" s="312"/>
      <c r="B23" s="313" t="s">
        <v>409</v>
      </c>
      <c r="C23" s="163" t="s">
        <v>67</v>
      </c>
      <c r="D23" s="164" t="s">
        <v>67</v>
      </c>
      <c r="E23" s="165" t="s">
        <v>67</v>
      </c>
      <c r="F23" s="166">
        <v>78</v>
      </c>
      <c r="G23" s="167">
        <v>80</v>
      </c>
      <c r="H23" s="168">
        <v>158</v>
      </c>
      <c r="I23" s="167">
        <v>112</v>
      </c>
      <c r="J23" s="164">
        <v>208</v>
      </c>
      <c r="K23" s="169">
        <v>320</v>
      </c>
      <c r="L23" s="170">
        <v>190</v>
      </c>
      <c r="M23" s="171">
        <v>288</v>
      </c>
      <c r="N23" s="165">
        <v>478</v>
      </c>
    </row>
    <row r="24" spans="1:14" x14ac:dyDescent="0.2">
      <c r="A24" s="312"/>
      <c r="B24" s="313" t="s">
        <v>410</v>
      </c>
      <c r="C24" s="163">
        <v>52</v>
      </c>
      <c r="D24" s="164">
        <v>13</v>
      </c>
      <c r="E24" s="165">
        <v>65</v>
      </c>
      <c r="F24" s="166">
        <v>47</v>
      </c>
      <c r="G24" s="167">
        <v>29</v>
      </c>
      <c r="H24" s="168">
        <v>76</v>
      </c>
      <c r="I24" s="167">
        <v>563</v>
      </c>
      <c r="J24" s="164">
        <v>331</v>
      </c>
      <c r="K24" s="169">
        <v>894</v>
      </c>
      <c r="L24" s="170">
        <v>662</v>
      </c>
      <c r="M24" s="171">
        <v>373</v>
      </c>
      <c r="N24" s="165">
        <v>1035</v>
      </c>
    </row>
    <row r="25" spans="1:14" x14ac:dyDescent="0.2">
      <c r="A25" s="312"/>
      <c r="B25" s="313" t="s">
        <v>411</v>
      </c>
      <c r="C25" s="163" t="s">
        <v>67</v>
      </c>
      <c r="D25" s="164" t="s">
        <v>67</v>
      </c>
      <c r="E25" s="165" t="s">
        <v>67</v>
      </c>
      <c r="F25" s="166">
        <v>13</v>
      </c>
      <c r="G25" s="167">
        <v>10</v>
      </c>
      <c r="H25" s="168">
        <v>23</v>
      </c>
      <c r="I25" s="167">
        <v>151</v>
      </c>
      <c r="J25" s="164">
        <v>146</v>
      </c>
      <c r="K25" s="169">
        <v>297</v>
      </c>
      <c r="L25" s="170">
        <v>164</v>
      </c>
      <c r="M25" s="171">
        <v>156</v>
      </c>
      <c r="N25" s="165">
        <v>320</v>
      </c>
    </row>
    <row r="26" spans="1:14" x14ac:dyDescent="0.2">
      <c r="A26" s="312"/>
      <c r="B26" s="313" t="s">
        <v>412</v>
      </c>
      <c r="C26" s="163">
        <v>44</v>
      </c>
      <c r="D26" s="164">
        <v>49</v>
      </c>
      <c r="E26" s="165">
        <v>93</v>
      </c>
      <c r="F26" s="166">
        <v>91</v>
      </c>
      <c r="G26" s="167">
        <v>103</v>
      </c>
      <c r="H26" s="168">
        <v>194</v>
      </c>
      <c r="I26" s="167">
        <v>179</v>
      </c>
      <c r="J26" s="164">
        <v>226</v>
      </c>
      <c r="K26" s="169">
        <v>405</v>
      </c>
      <c r="L26" s="170">
        <v>314</v>
      </c>
      <c r="M26" s="171">
        <v>378</v>
      </c>
      <c r="N26" s="165">
        <v>692</v>
      </c>
    </row>
    <row r="27" spans="1:14" x14ac:dyDescent="0.2">
      <c r="A27" s="312" t="s">
        <v>136</v>
      </c>
      <c r="B27" s="313" t="s">
        <v>413</v>
      </c>
      <c r="C27" s="163">
        <v>13</v>
      </c>
      <c r="D27" s="164">
        <v>6</v>
      </c>
      <c r="E27" s="165">
        <v>19</v>
      </c>
      <c r="F27" s="166">
        <v>97</v>
      </c>
      <c r="G27" s="167">
        <v>92</v>
      </c>
      <c r="H27" s="168">
        <v>189</v>
      </c>
      <c r="I27" s="167">
        <v>14</v>
      </c>
      <c r="J27" s="164">
        <v>11</v>
      </c>
      <c r="K27" s="169">
        <v>25</v>
      </c>
      <c r="L27" s="170">
        <v>124</v>
      </c>
      <c r="M27" s="171">
        <v>109</v>
      </c>
      <c r="N27" s="165">
        <v>233</v>
      </c>
    </row>
    <row r="28" spans="1:14" x14ac:dyDescent="0.2">
      <c r="A28" s="312"/>
      <c r="B28" s="313" t="s">
        <v>357</v>
      </c>
      <c r="C28" s="163">
        <v>15</v>
      </c>
      <c r="D28" s="164">
        <v>10</v>
      </c>
      <c r="E28" s="165">
        <v>25</v>
      </c>
      <c r="F28" s="166">
        <v>33</v>
      </c>
      <c r="G28" s="167">
        <v>64</v>
      </c>
      <c r="H28" s="168">
        <v>97</v>
      </c>
      <c r="I28" s="167">
        <v>7</v>
      </c>
      <c r="J28" s="164">
        <v>11</v>
      </c>
      <c r="K28" s="169">
        <v>18</v>
      </c>
      <c r="L28" s="170">
        <v>55</v>
      </c>
      <c r="M28" s="171">
        <v>85</v>
      </c>
      <c r="N28" s="165">
        <v>140</v>
      </c>
    </row>
    <row r="29" spans="1:14" x14ac:dyDescent="0.2">
      <c r="A29" s="312" t="s">
        <v>139</v>
      </c>
      <c r="B29" s="313" t="s">
        <v>414</v>
      </c>
      <c r="C29" s="163">
        <v>9</v>
      </c>
      <c r="D29" s="164">
        <v>8</v>
      </c>
      <c r="E29" s="165">
        <v>17</v>
      </c>
      <c r="F29" s="166">
        <v>4</v>
      </c>
      <c r="G29" s="167">
        <v>16</v>
      </c>
      <c r="H29" s="168">
        <v>20</v>
      </c>
      <c r="I29" s="167">
        <v>2</v>
      </c>
      <c r="J29" s="164" t="s">
        <v>67</v>
      </c>
      <c r="K29" s="169">
        <v>2</v>
      </c>
      <c r="L29" s="170">
        <v>15</v>
      </c>
      <c r="M29" s="171">
        <v>24</v>
      </c>
      <c r="N29" s="165">
        <v>39</v>
      </c>
    </row>
    <row r="30" spans="1:14" x14ac:dyDescent="0.2">
      <c r="A30" s="312" t="s">
        <v>140</v>
      </c>
      <c r="B30" s="313" t="s">
        <v>415</v>
      </c>
      <c r="C30" s="163">
        <v>2</v>
      </c>
      <c r="D30" s="164" t="s">
        <v>67</v>
      </c>
      <c r="E30" s="165">
        <v>2</v>
      </c>
      <c r="F30" s="166">
        <v>121</v>
      </c>
      <c r="G30" s="167">
        <v>106</v>
      </c>
      <c r="H30" s="168">
        <v>227</v>
      </c>
      <c r="I30" s="167">
        <v>90</v>
      </c>
      <c r="J30" s="164">
        <v>113</v>
      </c>
      <c r="K30" s="169">
        <v>203</v>
      </c>
      <c r="L30" s="170">
        <v>213</v>
      </c>
      <c r="M30" s="171">
        <v>219</v>
      </c>
      <c r="N30" s="165">
        <v>432</v>
      </c>
    </row>
    <row r="31" spans="1:14" x14ac:dyDescent="0.2">
      <c r="A31" s="312"/>
      <c r="B31" s="313" t="s">
        <v>416</v>
      </c>
      <c r="C31" s="163">
        <v>2</v>
      </c>
      <c r="D31" s="164">
        <v>1</v>
      </c>
      <c r="E31" s="165">
        <v>3</v>
      </c>
      <c r="F31" s="166">
        <v>43</v>
      </c>
      <c r="G31" s="167">
        <v>41</v>
      </c>
      <c r="H31" s="168">
        <v>84</v>
      </c>
      <c r="I31" s="167">
        <v>102</v>
      </c>
      <c r="J31" s="164">
        <v>107</v>
      </c>
      <c r="K31" s="169">
        <v>209</v>
      </c>
      <c r="L31" s="170">
        <v>147</v>
      </c>
      <c r="M31" s="171">
        <v>149</v>
      </c>
      <c r="N31" s="165">
        <v>296</v>
      </c>
    </row>
    <row r="32" spans="1:14" x14ac:dyDescent="0.2">
      <c r="A32" s="312" t="s">
        <v>148</v>
      </c>
      <c r="B32" s="313" t="s">
        <v>356</v>
      </c>
      <c r="C32" s="163" t="s">
        <v>67</v>
      </c>
      <c r="D32" s="164" t="s">
        <v>67</v>
      </c>
      <c r="E32" s="165" t="s">
        <v>67</v>
      </c>
      <c r="F32" s="166">
        <v>15</v>
      </c>
      <c r="G32" s="167">
        <v>13</v>
      </c>
      <c r="H32" s="168">
        <v>28</v>
      </c>
      <c r="I32" s="167">
        <v>19</v>
      </c>
      <c r="J32" s="164">
        <v>28</v>
      </c>
      <c r="K32" s="169">
        <v>47</v>
      </c>
      <c r="L32" s="170">
        <v>34</v>
      </c>
      <c r="M32" s="171">
        <v>41</v>
      </c>
      <c r="N32" s="165">
        <v>75</v>
      </c>
    </row>
    <row r="33" spans="1:14" x14ac:dyDescent="0.2">
      <c r="A33" s="312" t="s">
        <v>175</v>
      </c>
      <c r="B33" s="313" t="s">
        <v>417</v>
      </c>
      <c r="C33" s="163">
        <v>10</v>
      </c>
      <c r="D33" s="164">
        <v>7</v>
      </c>
      <c r="E33" s="165">
        <v>17</v>
      </c>
      <c r="F33" s="166">
        <v>26</v>
      </c>
      <c r="G33" s="167">
        <v>17</v>
      </c>
      <c r="H33" s="168">
        <v>43</v>
      </c>
      <c r="I33" s="167">
        <v>3</v>
      </c>
      <c r="J33" s="164">
        <v>3</v>
      </c>
      <c r="K33" s="169">
        <v>6</v>
      </c>
      <c r="L33" s="170">
        <v>39</v>
      </c>
      <c r="M33" s="171">
        <v>27</v>
      </c>
      <c r="N33" s="165">
        <v>66</v>
      </c>
    </row>
    <row r="34" spans="1:14" ht="18" x14ac:dyDescent="0.2">
      <c r="A34" s="312" t="s">
        <v>152</v>
      </c>
      <c r="B34" s="313" t="s">
        <v>356</v>
      </c>
      <c r="C34" s="163" t="s">
        <v>67</v>
      </c>
      <c r="D34" s="164" t="s">
        <v>67</v>
      </c>
      <c r="E34" s="165" t="s">
        <v>67</v>
      </c>
      <c r="F34" s="166">
        <v>36</v>
      </c>
      <c r="G34" s="167">
        <v>29</v>
      </c>
      <c r="H34" s="168">
        <v>65</v>
      </c>
      <c r="I34" s="167">
        <v>92</v>
      </c>
      <c r="J34" s="164">
        <v>84</v>
      </c>
      <c r="K34" s="169">
        <v>176</v>
      </c>
      <c r="L34" s="170">
        <v>128</v>
      </c>
      <c r="M34" s="171">
        <v>113</v>
      </c>
      <c r="N34" s="165">
        <v>241</v>
      </c>
    </row>
    <row r="35" spans="1:14" x14ac:dyDescent="0.2">
      <c r="A35" s="312" t="s">
        <v>156</v>
      </c>
      <c r="B35" s="313" t="s">
        <v>418</v>
      </c>
      <c r="C35" s="163" t="s">
        <v>67</v>
      </c>
      <c r="D35" s="164" t="s">
        <v>67</v>
      </c>
      <c r="E35" s="165" t="s">
        <v>67</v>
      </c>
      <c r="F35" s="166">
        <v>218</v>
      </c>
      <c r="G35" s="167">
        <v>167</v>
      </c>
      <c r="H35" s="168">
        <v>385</v>
      </c>
      <c r="I35" s="167">
        <v>53</v>
      </c>
      <c r="J35" s="164">
        <v>78</v>
      </c>
      <c r="K35" s="169">
        <v>131</v>
      </c>
      <c r="L35" s="170">
        <v>271</v>
      </c>
      <c r="M35" s="171">
        <v>245</v>
      </c>
      <c r="N35" s="165">
        <v>516</v>
      </c>
    </row>
    <row r="36" spans="1:14" x14ac:dyDescent="0.2">
      <c r="A36" s="312"/>
      <c r="B36" s="313" t="s">
        <v>419</v>
      </c>
      <c r="C36" s="163" t="s">
        <v>67</v>
      </c>
      <c r="D36" s="164" t="s">
        <v>67</v>
      </c>
      <c r="E36" s="165" t="s">
        <v>67</v>
      </c>
      <c r="F36" s="166">
        <v>78</v>
      </c>
      <c r="G36" s="167">
        <v>73</v>
      </c>
      <c r="H36" s="168">
        <v>151</v>
      </c>
      <c r="I36" s="167">
        <v>40</v>
      </c>
      <c r="J36" s="164">
        <v>51</v>
      </c>
      <c r="K36" s="169">
        <v>91</v>
      </c>
      <c r="L36" s="170">
        <v>118</v>
      </c>
      <c r="M36" s="171">
        <v>124</v>
      </c>
      <c r="N36" s="165">
        <v>242</v>
      </c>
    </row>
    <row r="37" spans="1:14" ht="18" x14ac:dyDescent="0.2">
      <c r="A37" s="312" t="s">
        <v>162</v>
      </c>
      <c r="B37" s="313" t="s">
        <v>303</v>
      </c>
      <c r="C37" s="163" t="s">
        <v>67</v>
      </c>
      <c r="D37" s="164" t="s">
        <v>67</v>
      </c>
      <c r="E37" s="165" t="s">
        <v>67</v>
      </c>
      <c r="F37" s="166">
        <v>2</v>
      </c>
      <c r="G37" s="167">
        <v>1</v>
      </c>
      <c r="H37" s="168">
        <v>3</v>
      </c>
      <c r="I37" s="167">
        <v>38</v>
      </c>
      <c r="J37" s="164">
        <v>25</v>
      </c>
      <c r="K37" s="169">
        <v>63</v>
      </c>
      <c r="L37" s="170">
        <v>40</v>
      </c>
      <c r="M37" s="171">
        <v>26</v>
      </c>
      <c r="N37" s="165">
        <v>66</v>
      </c>
    </row>
    <row r="38" spans="1:14" x14ac:dyDescent="0.2">
      <c r="A38" s="312" t="s">
        <v>176</v>
      </c>
      <c r="B38" s="313" t="s">
        <v>356</v>
      </c>
      <c r="C38" s="163">
        <v>30</v>
      </c>
      <c r="D38" s="164">
        <v>14</v>
      </c>
      <c r="E38" s="165">
        <v>44</v>
      </c>
      <c r="F38" s="166">
        <v>8</v>
      </c>
      <c r="G38" s="167">
        <v>3</v>
      </c>
      <c r="H38" s="168">
        <v>11</v>
      </c>
      <c r="I38" s="167">
        <v>83</v>
      </c>
      <c r="J38" s="164">
        <v>49</v>
      </c>
      <c r="K38" s="169">
        <v>132</v>
      </c>
      <c r="L38" s="170">
        <v>121</v>
      </c>
      <c r="M38" s="171">
        <v>66</v>
      </c>
      <c r="N38" s="165">
        <v>187</v>
      </c>
    </row>
    <row r="39" spans="1:14" x14ac:dyDescent="0.2">
      <c r="A39" s="312" t="s">
        <v>166</v>
      </c>
      <c r="B39" s="313" t="s">
        <v>420</v>
      </c>
      <c r="C39" s="163" t="s">
        <v>67</v>
      </c>
      <c r="D39" s="164" t="s">
        <v>67</v>
      </c>
      <c r="E39" s="165" t="s">
        <v>67</v>
      </c>
      <c r="F39" s="166">
        <v>24</v>
      </c>
      <c r="G39" s="167">
        <v>17</v>
      </c>
      <c r="H39" s="168">
        <v>41</v>
      </c>
      <c r="I39" s="167">
        <v>27</v>
      </c>
      <c r="J39" s="164">
        <v>36</v>
      </c>
      <c r="K39" s="169">
        <v>63</v>
      </c>
      <c r="L39" s="170">
        <v>51</v>
      </c>
      <c r="M39" s="171">
        <v>53</v>
      </c>
      <c r="N39" s="165">
        <v>104</v>
      </c>
    </row>
    <row r="40" spans="1:14" x14ac:dyDescent="0.2">
      <c r="A40" s="314" t="s">
        <v>168</v>
      </c>
      <c r="B40" s="315" t="s">
        <v>421</v>
      </c>
      <c r="C40" s="195" t="s">
        <v>67</v>
      </c>
      <c r="D40" s="196" t="s">
        <v>67</v>
      </c>
      <c r="E40" s="197" t="s">
        <v>67</v>
      </c>
      <c r="F40" s="198">
        <v>42</v>
      </c>
      <c r="G40" s="199">
        <v>43</v>
      </c>
      <c r="H40" s="200">
        <v>85</v>
      </c>
      <c r="I40" s="199">
        <v>13</v>
      </c>
      <c r="J40" s="196">
        <v>13</v>
      </c>
      <c r="K40" s="201">
        <v>26</v>
      </c>
      <c r="L40" s="202">
        <v>55</v>
      </c>
      <c r="M40" s="203">
        <v>56</v>
      </c>
      <c r="N40" s="197">
        <v>111</v>
      </c>
    </row>
    <row r="41" spans="1:14" x14ac:dyDescent="0.2">
      <c r="A41" s="316"/>
      <c r="B41" s="316"/>
    </row>
    <row r="42" spans="1:14" x14ac:dyDescent="0.2">
      <c r="A42" s="316"/>
      <c r="B42" s="316"/>
    </row>
    <row r="43" spans="1:14" x14ac:dyDescent="0.2">
      <c r="A43" s="316"/>
      <c r="B43" s="316"/>
    </row>
    <row r="44" spans="1:14" x14ac:dyDescent="0.2">
      <c r="A44" s="316"/>
      <c r="B44" s="316"/>
    </row>
    <row r="45" spans="1:14" x14ac:dyDescent="0.2">
      <c r="A45" s="316"/>
      <c r="B45" s="316"/>
    </row>
    <row r="46" spans="1:14" x14ac:dyDescent="0.2">
      <c r="A46" s="316"/>
      <c r="B46" s="316"/>
    </row>
    <row r="47" spans="1:14" x14ac:dyDescent="0.2">
      <c r="A47" s="316"/>
      <c r="B47" s="316"/>
    </row>
    <row r="48" spans="1:14" x14ac:dyDescent="0.2">
      <c r="A48" s="316"/>
      <c r="B48" s="316"/>
    </row>
    <row r="49" spans="1:2" x14ac:dyDescent="0.2">
      <c r="A49" s="316"/>
      <c r="B49" s="316"/>
    </row>
    <row r="50" spans="1:2" x14ac:dyDescent="0.2">
      <c r="A50" s="316"/>
      <c r="B50" s="316"/>
    </row>
    <row r="51" spans="1:2" x14ac:dyDescent="0.2">
      <c r="A51" s="316"/>
      <c r="B51" s="316"/>
    </row>
    <row r="52" spans="1:2" x14ac:dyDescent="0.2">
      <c r="A52" s="316"/>
      <c r="B52" s="316"/>
    </row>
    <row r="53" spans="1:2" x14ac:dyDescent="0.2">
      <c r="A53" s="316"/>
      <c r="B53" s="316"/>
    </row>
    <row r="54" spans="1:2" x14ac:dyDescent="0.2">
      <c r="A54" s="316"/>
      <c r="B54" s="316"/>
    </row>
    <row r="55" spans="1:2" x14ac:dyDescent="0.2">
      <c r="A55" s="316"/>
      <c r="B55" s="316"/>
    </row>
    <row r="56" spans="1:2" x14ac:dyDescent="0.2">
      <c r="A56" s="316"/>
      <c r="B56" s="316"/>
    </row>
    <row r="57" spans="1:2" x14ac:dyDescent="0.2">
      <c r="A57" s="316"/>
      <c r="B57" s="316"/>
    </row>
    <row r="58" spans="1:2" x14ac:dyDescent="0.2">
      <c r="A58" s="316"/>
      <c r="B58" s="316"/>
    </row>
    <row r="59" spans="1:2" x14ac:dyDescent="0.2">
      <c r="A59" s="316"/>
      <c r="B59" s="316"/>
    </row>
    <row r="60" spans="1:2" x14ac:dyDescent="0.2">
      <c r="A60" s="316"/>
      <c r="B60" s="316"/>
    </row>
    <row r="61" spans="1:2" x14ac:dyDescent="0.2">
      <c r="A61" s="316"/>
      <c r="B61" s="316"/>
    </row>
    <row r="62" spans="1:2" x14ac:dyDescent="0.2">
      <c r="A62" s="316"/>
      <c r="B62" s="316"/>
    </row>
    <row r="63" spans="1:2" x14ac:dyDescent="0.2">
      <c r="A63" s="316"/>
      <c r="B63" s="316"/>
    </row>
    <row r="64" spans="1:2" x14ac:dyDescent="0.2">
      <c r="A64" s="316"/>
      <c r="B64" s="316"/>
    </row>
    <row r="65" spans="1:2" x14ac:dyDescent="0.2">
      <c r="A65" s="316"/>
      <c r="B65" s="316"/>
    </row>
    <row r="66" spans="1:2" x14ac:dyDescent="0.2">
      <c r="A66" s="316"/>
      <c r="B66" s="316"/>
    </row>
    <row r="67" spans="1:2" x14ac:dyDescent="0.2">
      <c r="A67" s="316"/>
      <c r="B67" s="316"/>
    </row>
    <row r="68" spans="1:2" x14ac:dyDescent="0.2">
      <c r="A68" s="316"/>
      <c r="B68" s="316"/>
    </row>
    <row r="69" spans="1:2" x14ac:dyDescent="0.2">
      <c r="A69" s="316"/>
      <c r="B69" s="316"/>
    </row>
    <row r="70" spans="1:2" x14ac:dyDescent="0.2">
      <c r="A70" s="316"/>
      <c r="B70" s="316"/>
    </row>
    <row r="71" spans="1:2" x14ac:dyDescent="0.2">
      <c r="A71" s="316"/>
      <c r="B71" s="316"/>
    </row>
    <row r="72" spans="1:2" x14ac:dyDescent="0.2">
      <c r="A72" s="316"/>
      <c r="B72" s="316"/>
    </row>
    <row r="73" spans="1:2" x14ac:dyDescent="0.2">
      <c r="A73" s="316"/>
      <c r="B73" s="316"/>
    </row>
    <row r="74" spans="1:2" x14ac:dyDescent="0.2">
      <c r="A74" s="316"/>
      <c r="B74" s="316"/>
    </row>
    <row r="75" spans="1:2" x14ac:dyDescent="0.2">
      <c r="A75" s="316"/>
      <c r="B75" s="316"/>
    </row>
    <row r="76" spans="1:2" x14ac:dyDescent="0.2">
      <c r="A76" s="316"/>
      <c r="B76" s="316"/>
    </row>
    <row r="77" spans="1:2" x14ac:dyDescent="0.2">
      <c r="A77" s="316"/>
      <c r="B77" s="316"/>
    </row>
    <row r="78" spans="1:2" x14ac:dyDescent="0.2">
      <c r="A78" s="316"/>
      <c r="B78" s="316"/>
    </row>
    <row r="79" spans="1:2" x14ac:dyDescent="0.2">
      <c r="A79" s="316"/>
      <c r="B79" s="316"/>
    </row>
    <row r="80" spans="1:2" x14ac:dyDescent="0.2">
      <c r="A80" s="316"/>
      <c r="B80" s="316"/>
    </row>
    <row r="81" spans="1:2" x14ac:dyDescent="0.2">
      <c r="A81" s="316"/>
      <c r="B81" s="316"/>
    </row>
    <row r="82" spans="1:2" x14ac:dyDescent="0.2">
      <c r="A82" s="316"/>
      <c r="B82" s="316"/>
    </row>
    <row r="83" spans="1:2" x14ac:dyDescent="0.2">
      <c r="A83" s="316"/>
      <c r="B83" s="316"/>
    </row>
    <row r="84" spans="1:2" x14ac:dyDescent="0.2">
      <c r="A84" s="316"/>
      <c r="B84" s="316"/>
    </row>
    <row r="85" spans="1:2" x14ac:dyDescent="0.2">
      <c r="A85" s="316"/>
      <c r="B85" s="316"/>
    </row>
    <row r="86" spans="1:2" x14ac:dyDescent="0.2">
      <c r="A86" s="316"/>
      <c r="B86" s="316"/>
    </row>
    <row r="87" spans="1:2" x14ac:dyDescent="0.2">
      <c r="A87" s="316"/>
      <c r="B87" s="316"/>
    </row>
    <row r="88" spans="1:2" x14ac:dyDescent="0.2">
      <c r="A88" s="316"/>
      <c r="B88" s="316"/>
    </row>
    <row r="89" spans="1:2" x14ac:dyDescent="0.2">
      <c r="A89" s="316"/>
      <c r="B89" s="316"/>
    </row>
    <row r="90" spans="1:2" x14ac:dyDescent="0.2">
      <c r="A90" s="316"/>
      <c r="B90" s="316"/>
    </row>
    <row r="91" spans="1:2" x14ac:dyDescent="0.2">
      <c r="A91" s="316"/>
      <c r="B91" s="316"/>
    </row>
    <row r="92" spans="1:2" x14ac:dyDescent="0.2">
      <c r="A92" s="316"/>
      <c r="B92" s="316"/>
    </row>
    <row r="93" spans="1:2" x14ac:dyDescent="0.2">
      <c r="A93" s="316"/>
      <c r="B93" s="316"/>
    </row>
    <row r="94" spans="1:2" x14ac:dyDescent="0.2">
      <c r="A94" s="316"/>
      <c r="B94" s="316"/>
    </row>
    <row r="95" spans="1:2" x14ac:dyDescent="0.2">
      <c r="A95" s="316"/>
      <c r="B95" s="316"/>
    </row>
    <row r="96" spans="1:2" x14ac:dyDescent="0.2">
      <c r="A96" s="316"/>
      <c r="B96" s="316"/>
    </row>
    <row r="97" spans="1:2" x14ac:dyDescent="0.2">
      <c r="A97" s="316"/>
      <c r="B97" s="316"/>
    </row>
    <row r="98" spans="1:2" x14ac:dyDescent="0.2">
      <c r="A98" s="316"/>
      <c r="B98" s="316"/>
    </row>
    <row r="99" spans="1:2" x14ac:dyDescent="0.2">
      <c r="A99" s="316"/>
      <c r="B99" s="316"/>
    </row>
    <row r="100" spans="1:2" x14ac:dyDescent="0.2">
      <c r="A100" s="316"/>
      <c r="B100" s="316"/>
    </row>
    <row r="101" spans="1:2" x14ac:dyDescent="0.2">
      <c r="A101" s="316"/>
      <c r="B101" s="316"/>
    </row>
    <row r="102" spans="1:2" x14ac:dyDescent="0.2">
      <c r="A102" s="316"/>
      <c r="B102" s="316"/>
    </row>
    <row r="103" spans="1:2" x14ac:dyDescent="0.2">
      <c r="A103" s="316"/>
      <c r="B103" s="316"/>
    </row>
    <row r="104" spans="1:2" x14ac:dyDescent="0.2">
      <c r="A104" s="316"/>
      <c r="B104" s="316"/>
    </row>
    <row r="105" spans="1:2" x14ac:dyDescent="0.2">
      <c r="A105" s="316"/>
      <c r="B105" s="316"/>
    </row>
    <row r="106" spans="1:2" x14ac:dyDescent="0.2">
      <c r="A106" s="316"/>
      <c r="B106" s="316"/>
    </row>
    <row r="107" spans="1:2" x14ac:dyDescent="0.2">
      <c r="A107" s="316"/>
      <c r="B107" s="316"/>
    </row>
    <row r="108" spans="1:2" x14ac:dyDescent="0.2">
      <c r="A108" s="316"/>
      <c r="B108" s="316"/>
    </row>
    <row r="109" spans="1:2" x14ac:dyDescent="0.2">
      <c r="A109" s="316"/>
      <c r="B109" s="316"/>
    </row>
    <row r="110" spans="1:2" x14ac:dyDescent="0.2">
      <c r="A110" s="316"/>
      <c r="B110" s="316"/>
    </row>
    <row r="111" spans="1:2" x14ac:dyDescent="0.2">
      <c r="A111" s="316"/>
      <c r="B111" s="316"/>
    </row>
    <row r="112" spans="1:2" x14ac:dyDescent="0.2">
      <c r="A112" s="316"/>
      <c r="B112" s="316"/>
    </row>
    <row r="113" spans="1:2" x14ac:dyDescent="0.2">
      <c r="A113" s="316"/>
      <c r="B113" s="316"/>
    </row>
    <row r="114" spans="1:2" x14ac:dyDescent="0.2">
      <c r="A114" s="316"/>
      <c r="B114" s="316"/>
    </row>
    <row r="115" spans="1:2" x14ac:dyDescent="0.2">
      <c r="A115" s="316"/>
      <c r="B115" s="316"/>
    </row>
    <row r="116" spans="1:2" x14ac:dyDescent="0.2">
      <c r="A116" s="316"/>
      <c r="B116" s="316"/>
    </row>
    <row r="117" spans="1:2" x14ac:dyDescent="0.2">
      <c r="A117" s="316"/>
      <c r="B117" s="316"/>
    </row>
    <row r="118" spans="1:2" x14ac:dyDescent="0.2">
      <c r="A118" s="316"/>
      <c r="B118" s="316"/>
    </row>
    <row r="119" spans="1:2" x14ac:dyDescent="0.2">
      <c r="A119" s="316"/>
      <c r="B119" s="316"/>
    </row>
    <row r="120" spans="1:2" x14ac:dyDescent="0.2">
      <c r="A120" s="316"/>
      <c r="B120" s="316"/>
    </row>
    <row r="121" spans="1:2" x14ac:dyDescent="0.2">
      <c r="A121" s="316"/>
      <c r="B121" s="316"/>
    </row>
    <row r="122" spans="1:2" x14ac:dyDescent="0.2">
      <c r="A122" s="316"/>
      <c r="B122" s="316"/>
    </row>
    <row r="123" spans="1:2" x14ac:dyDescent="0.2">
      <c r="A123" s="316"/>
      <c r="B123" s="316"/>
    </row>
    <row r="124" spans="1:2" x14ac:dyDescent="0.2">
      <c r="A124" s="316"/>
      <c r="B124" s="316"/>
    </row>
    <row r="125" spans="1:2" x14ac:dyDescent="0.2">
      <c r="A125" s="316"/>
      <c r="B125" s="316"/>
    </row>
    <row r="126" spans="1:2" x14ac:dyDescent="0.2">
      <c r="A126" s="316"/>
      <c r="B126" s="316"/>
    </row>
    <row r="127" spans="1:2" x14ac:dyDescent="0.2">
      <c r="A127" s="316"/>
      <c r="B127" s="316"/>
    </row>
    <row r="128" spans="1:2" x14ac:dyDescent="0.2">
      <c r="A128" s="316"/>
      <c r="B128" s="316"/>
    </row>
    <row r="129" spans="1:2" x14ac:dyDescent="0.2">
      <c r="A129" s="316"/>
      <c r="B129" s="316"/>
    </row>
    <row r="130" spans="1:2" x14ac:dyDescent="0.2">
      <c r="A130" s="316"/>
      <c r="B130" s="316"/>
    </row>
    <row r="131" spans="1:2" x14ac:dyDescent="0.2">
      <c r="A131" s="316"/>
      <c r="B131" s="316"/>
    </row>
    <row r="132" spans="1:2" x14ac:dyDescent="0.2">
      <c r="A132" s="316"/>
      <c r="B132" s="316"/>
    </row>
    <row r="133" spans="1:2" x14ac:dyDescent="0.2">
      <c r="A133" s="316"/>
      <c r="B133" s="316"/>
    </row>
    <row r="134" spans="1:2" x14ac:dyDescent="0.2">
      <c r="A134" s="316"/>
      <c r="B134" s="316"/>
    </row>
    <row r="135" spans="1:2" x14ac:dyDescent="0.2">
      <c r="A135" s="316"/>
      <c r="B135" s="316"/>
    </row>
    <row r="136" spans="1:2" x14ac:dyDescent="0.2">
      <c r="A136" s="316"/>
      <c r="B136" s="316"/>
    </row>
    <row r="137" spans="1:2" x14ac:dyDescent="0.2">
      <c r="A137" s="316"/>
      <c r="B137" s="316"/>
    </row>
    <row r="138" spans="1:2" x14ac:dyDescent="0.2">
      <c r="A138" s="316"/>
      <c r="B138" s="316"/>
    </row>
    <row r="139" spans="1:2" x14ac:dyDescent="0.2">
      <c r="A139" s="316"/>
      <c r="B139" s="316"/>
    </row>
    <row r="140" spans="1:2" x14ac:dyDescent="0.2">
      <c r="A140" s="316"/>
      <c r="B140" s="316"/>
    </row>
    <row r="141" spans="1:2" x14ac:dyDescent="0.2">
      <c r="A141" s="316"/>
      <c r="B141" s="316"/>
    </row>
    <row r="142" spans="1:2" x14ac:dyDescent="0.2">
      <c r="A142" s="316"/>
      <c r="B142" s="316"/>
    </row>
    <row r="143" spans="1:2" x14ac:dyDescent="0.2">
      <c r="A143" s="316"/>
      <c r="B143" s="316"/>
    </row>
    <row r="144" spans="1:2" x14ac:dyDescent="0.2">
      <c r="A144" s="316"/>
      <c r="B144" s="316"/>
    </row>
    <row r="145" spans="1:2" x14ac:dyDescent="0.2">
      <c r="A145" s="316"/>
      <c r="B145" s="316"/>
    </row>
    <row r="146" spans="1:2" x14ac:dyDescent="0.2">
      <c r="A146" s="316"/>
      <c r="B146" s="316"/>
    </row>
    <row r="147" spans="1:2" x14ac:dyDescent="0.2">
      <c r="A147" s="316"/>
      <c r="B147" s="316"/>
    </row>
    <row r="148" spans="1:2" x14ac:dyDescent="0.2">
      <c r="A148" s="316"/>
      <c r="B148" s="316"/>
    </row>
    <row r="149" spans="1:2" x14ac:dyDescent="0.2">
      <c r="A149" s="316"/>
      <c r="B149" s="316"/>
    </row>
    <row r="150" spans="1:2" x14ac:dyDescent="0.2">
      <c r="A150" s="316"/>
      <c r="B150" s="316"/>
    </row>
    <row r="151" spans="1:2" x14ac:dyDescent="0.2">
      <c r="A151" s="316"/>
      <c r="B151" s="316"/>
    </row>
    <row r="152" spans="1:2" x14ac:dyDescent="0.2">
      <c r="A152" s="316"/>
      <c r="B152" s="316"/>
    </row>
    <row r="153" spans="1:2" x14ac:dyDescent="0.2">
      <c r="A153" s="316"/>
      <c r="B153" s="316"/>
    </row>
    <row r="154" spans="1:2" x14ac:dyDescent="0.2">
      <c r="A154" s="316"/>
      <c r="B154" s="316"/>
    </row>
    <row r="155" spans="1:2" x14ac:dyDescent="0.2">
      <c r="A155" s="316"/>
      <c r="B155" s="316"/>
    </row>
    <row r="156" spans="1:2" x14ac:dyDescent="0.2">
      <c r="A156" s="316"/>
      <c r="B156" s="316"/>
    </row>
    <row r="157" spans="1:2" x14ac:dyDescent="0.2">
      <c r="A157" s="316"/>
      <c r="B157" s="316"/>
    </row>
    <row r="158" spans="1:2" x14ac:dyDescent="0.2">
      <c r="A158" s="316"/>
      <c r="B158" s="316"/>
    </row>
    <row r="159" spans="1:2" x14ac:dyDescent="0.2">
      <c r="A159" s="316"/>
      <c r="B159" s="316"/>
    </row>
    <row r="160" spans="1:2" x14ac:dyDescent="0.2">
      <c r="A160" s="316"/>
      <c r="B160" s="316"/>
    </row>
    <row r="161" spans="1:2" x14ac:dyDescent="0.2">
      <c r="A161" s="316"/>
      <c r="B161" s="316"/>
    </row>
    <row r="162" spans="1:2" x14ac:dyDescent="0.2">
      <c r="A162" s="316"/>
      <c r="B162" s="316"/>
    </row>
    <row r="163" spans="1:2" x14ac:dyDescent="0.2">
      <c r="A163" s="316"/>
      <c r="B163" s="316"/>
    </row>
    <row r="164" spans="1:2" x14ac:dyDescent="0.2">
      <c r="A164" s="316"/>
      <c r="B164" s="316"/>
    </row>
    <row r="165" spans="1:2" x14ac:dyDescent="0.2">
      <c r="A165" s="316"/>
      <c r="B165" s="316"/>
    </row>
    <row r="166" spans="1:2" x14ac:dyDescent="0.2">
      <c r="A166" s="316"/>
      <c r="B166" s="316"/>
    </row>
    <row r="167" spans="1:2" x14ac:dyDescent="0.2">
      <c r="A167" s="316"/>
      <c r="B167" s="316"/>
    </row>
    <row r="168" spans="1:2" x14ac:dyDescent="0.2">
      <c r="A168" s="316"/>
      <c r="B168" s="316"/>
    </row>
    <row r="169" spans="1:2" x14ac:dyDescent="0.2">
      <c r="A169" s="316"/>
      <c r="B169" s="316"/>
    </row>
    <row r="170" spans="1:2" x14ac:dyDescent="0.2">
      <c r="A170" s="316"/>
      <c r="B170" s="316"/>
    </row>
    <row r="171" spans="1:2" x14ac:dyDescent="0.2">
      <c r="A171" s="316"/>
      <c r="B171" s="316"/>
    </row>
    <row r="172" spans="1:2" x14ac:dyDescent="0.2">
      <c r="A172" s="316"/>
      <c r="B172" s="316"/>
    </row>
    <row r="173" spans="1:2" x14ac:dyDescent="0.2">
      <c r="A173" s="316"/>
      <c r="B173" s="316"/>
    </row>
    <row r="174" spans="1:2" x14ac:dyDescent="0.2">
      <c r="A174" s="316"/>
      <c r="B174" s="316"/>
    </row>
    <row r="175" spans="1:2" x14ac:dyDescent="0.2">
      <c r="A175" s="316"/>
      <c r="B175" s="316"/>
    </row>
    <row r="176" spans="1:2" x14ac:dyDescent="0.2">
      <c r="A176" s="316"/>
      <c r="B176" s="316"/>
    </row>
    <row r="177" spans="1:2" x14ac:dyDescent="0.2">
      <c r="A177" s="316"/>
      <c r="B177" s="316"/>
    </row>
    <row r="178" spans="1:2" x14ac:dyDescent="0.2">
      <c r="A178" s="316"/>
      <c r="B178" s="316"/>
    </row>
    <row r="179" spans="1:2" x14ac:dyDescent="0.2">
      <c r="A179" s="316"/>
      <c r="B179" s="316"/>
    </row>
    <row r="180" spans="1:2" x14ac:dyDescent="0.2">
      <c r="A180" s="316"/>
      <c r="B180" s="316"/>
    </row>
    <row r="181" spans="1:2" x14ac:dyDescent="0.2">
      <c r="A181" s="316"/>
      <c r="B181" s="316"/>
    </row>
    <row r="182" spans="1:2" x14ac:dyDescent="0.2">
      <c r="A182" s="316"/>
      <c r="B182" s="316"/>
    </row>
    <row r="183" spans="1:2" x14ac:dyDescent="0.2">
      <c r="A183" s="316"/>
      <c r="B183" s="316"/>
    </row>
    <row r="184" spans="1:2" x14ac:dyDescent="0.2">
      <c r="A184" s="316"/>
      <c r="B184" s="316"/>
    </row>
    <row r="185" spans="1:2" x14ac:dyDescent="0.2">
      <c r="A185" s="316"/>
      <c r="B185" s="316"/>
    </row>
    <row r="186" spans="1:2" x14ac:dyDescent="0.2">
      <c r="A186" s="316"/>
      <c r="B186" s="316"/>
    </row>
    <row r="187" spans="1:2" x14ac:dyDescent="0.2">
      <c r="A187" s="316"/>
      <c r="B187" s="316"/>
    </row>
    <row r="188" spans="1:2" x14ac:dyDescent="0.2">
      <c r="A188" s="316"/>
      <c r="B188" s="316"/>
    </row>
    <row r="189" spans="1:2" x14ac:dyDescent="0.2">
      <c r="A189" s="316"/>
      <c r="B189" s="316"/>
    </row>
    <row r="190" spans="1:2" x14ac:dyDescent="0.2">
      <c r="A190" s="316"/>
      <c r="B190" s="316"/>
    </row>
    <row r="191" spans="1:2" x14ac:dyDescent="0.2">
      <c r="A191" s="316"/>
      <c r="B191" s="316"/>
    </row>
    <row r="192" spans="1:2" x14ac:dyDescent="0.2">
      <c r="A192" s="316"/>
      <c r="B192" s="316"/>
    </row>
    <row r="193" spans="1:2" x14ac:dyDescent="0.2">
      <c r="A193" s="316"/>
      <c r="B193" s="316"/>
    </row>
    <row r="194" spans="1:2" x14ac:dyDescent="0.2">
      <c r="A194" s="316"/>
      <c r="B194" s="316"/>
    </row>
    <row r="195" spans="1:2" x14ac:dyDescent="0.2">
      <c r="A195" s="316"/>
      <c r="B195" s="316"/>
    </row>
    <row r="196" spans="1:2" x14ac:dyDescent="0.2">
      <c r="A196" s="316"/>
      <c r="B196" s="316"/>
    </row>
    <row r="197" spans="1:2" x14ac:dyDescent="0.2">
      <c r="A197" s="316"/>
      <c r="B197" s="316"/>
    </row>
    <row r="198" spans="1:2" x14ac:dyDescent="0.2">
      <c r="A198" s="316"/>
      <c r="B198" s="316"/>
    </row>
    <row r="199" spans="1:2" x14ac:dyDescent="0.2">
      <c r="A199" s="316"/>
      <c r="B199" s="316"/>
    </row>
    <row r="200" spans="1:2" x14ac:dyDescent="0.2">
      <c r="A200" s="316"/>
      <c r="B200" s="316"/>
    </row>
    <row r="201" spans="1:2" x14ac:dyDescent="0.2">
      <c r="A201" s="316"/>
      <c r="B201" s="316"/>
    </row>
    <row r="202" spans="1:2" x14ac:dyDescent="0.2">
      <c r="A202" s="316"/>
      <c r="B202" s="316"/>
    </row>
    <row r="203" spans="1:2" x14ac:dyDescent="0.2">
      <c r="A203" s="316"/>
      <c r="B203" s="316"/>
    </row>
    <row r="204" spans="1:2" x14ac:dyDescent="0.2">
      <c r="A204" s="316"/>
      <c r="B204" s="316"/>
    </row>
    <row r="205" spans="1:2" x14ac:dyDescent="0.2">
      <c r="A205" s="316"/>
      <c r="B205" s="316"/>
    </row>
    <row r="206" spans="1:2" x14ac:dyDescent="0.2">
      <c r="A206" s="316"/>
      <c r="B206" s="316"/>
    </row>
    <row r="207" spans="1:2" x14ac:dyDescent="0.2">
      <c r="A207" s="316"/>
      <c r="B207" s="316"/>
    </row>
    <row r="208" spans="1:2" x14ac:dyDescent="0.2">
      <c r="A208" s="316"/>
      <c r="B208" s="316"/>
    </row>
    <row r="209" spans="1:2" x14ac:dyDescent="0.2">
      <c r="A209" s="316"/>
      <c r="B209" s="316"/>
    </row>
    <row r="210" spans="1:2" x14ac:dyDescent="0.2">
      <c r="A210" s="316"/>
      <c r="B210" s="316"/>
    </row>
    <row r="211" spans="1:2" x14ac:dyDescent="0.2">
      <c r="A211" s="316"/>
      <c r="B211" s="316"/>
    </row>
    <row r="212" spans="1:2" x14ac:dyDescent="0.2">
      <c r="A212" s="316"/>
      <c r="B212" s="316"/>
    </row>
    <row r="213" spans="1:2" x14ac:dyDescent="0.2">
      <c r="A213" s="316"/>
      <c r="B213" s="316"/>
    </row>
    <row r="214" spans="1:2" x14ac:dyDescent="0.2">
      <c r="A214" s="316"/>
      <c r="B214" s="316"/>
    </row>
    <row r="215" spans="1:2" x14ac:dyDescent="0.2">
      <c r="A215" s="316"/>
      <c r="B215" s="316"/>
    </row>
    <row r="216" spans="1:2" x14ac:dyDescent="0.2">
      <c r="A216" s="316"/>
      <c r="B216" s="316"/>
    </row>
    <row r="217" spans="1:2" x14ac:dyDescent="0.2">
      <c r="A217" s="316"/>
      <c r="B217" s="316"/>
    </row>
    <row r="218" spans="1:2" x14ac:dyDescent="0.2">
      <c r="A218" s="316"/>
      <c r="B218" s="316"/>
    </row>
    <row r="219" spans="1:2" x14ac:dyDescent="0.2">
      <c r="A219" s="316"/>
      <c r="B219" s="316"/>
    </row>
    <row r="220" spans="1:2" x14ac:dyDescent="0.2">
      <c r="A220" s="316"/>
      <c r="B220" s="316"/>
    </row>
    <row r="221" spans="1:2" x14ac:dyDescent="0.2">
      <c r="A221" s="316"/>
      <c r="B221" s="316"/>
    </row>
    <row r="222" spans="1:2" x14ac:dyDescent="0.2">
      <c r="A222" s="316"/>
      <c r="B222" s="316"/>
    </row>
    <row r="223" spans="1:2" x14ac:dyDescent="0.2">
      <c r="A223" s="316"/>
      <c r="B223" s="316"/>
    </row>
    <row r="224" spans="1:2" x14ac:dyDescent="0.2">
      <c r="A224" s="316"/>
      <c r="B224" s="316"/>
    </row>
    <row r="225" spans="1:2" x14ac:dyDescent="0.2">
      <c r="A225" s="316"/>
      <c r="B225" s="316"/>
    </row>
    <row r="226" spans="1:2" x14ac:dyDescent="0.2">
      <c r="A226" s="316"/>
      <c r="B226" s="316"/>
    </row>
    <row r="227" spans="1:2" x14ac:dyDescent="0.2">
      <c r="A227" s="316"/>
      <c r="B227" s="316"/>
    </row>
    <row r="228" spans="1:2" x14ac:dyDescent="0.2">
      <c r="A228" s="316"/>
      <c r="B228" s="316"/>
    </row>
    <row r="229" spans="1:2" x14ac:dyDescent="0.2">
      <c r="A229" s="316"/>
      <c r="B229" s="316"/>
    </row>
    <row r="230" spans="1:2" x14ac:dyDescent="0.2">
      <c r="A230" s="316"/>
      <c r="B230" s="316"/>
    </row>
    <row r="231" spans="1:2" x14ac:dyDescent="0.2">
      <c r="A231" s="316"/>
      <c r="B231" s="316"/>
    </row>
    <row r="232" spans="1:2" x14ac:dyDescent="0.2">
      <c r="A232" s="316"/>
      <c r="B232" s="316"/>
    </row>
    <row r="233" spans="1:2" x14ac:dyDescent="0.2">
      <c r="A233" s="316"/>
      <c r="B233" s="316"/>
    </row>
    <row r="234" spans="1:2" x14ac:dyDescent="0.2">
      <c r="A234" s="316"/>
      <c r="B234" s="316"/>
    </row>
    <row r="235" spans="1:2" x14ac:dyDescent="0.2">
      <c r="A235" s="316"/>
      <c r="B235" s="316"/>
    </row>
    <row r="236" spans="1:2" x14ac:dyDescent="0.2">
      <c r="A236" s="316"/>
      <c r="B236" s="316"/>
    </row>
    <row r="237" spans="1:2" x14ac:dyDescent="0.2">
      <c r="A237" s="316"/>
      <c r="B237" s="316"/>
    </row>
    <row r="238" spans="1:2" x14ac:dyDescent="0.2">
      <c r="A238" s="316"/>
      <c r="B238" s="316"/>
    </row>
    <row r="239" spans="1:2" x14ac:dyDescent="0.2">
      <c r="A239" s="316"/>
      <c r="B239" s="316"/>
    </row>
    <row r="240" spans="1:2" x14ac:dyDescent="0.2">
      <c r="A240" s="316"/>
      <c r="B240" s="316"/>
    </row>
    <row r="241" spans="1:2" x14ac:dyDescent="0.2">
      <c r="A241" s="316"/>
      <c r="B241" s="316"/>
    </row>
    <row r="242" spans="1:2" x14ac:dyDescent="0.2">
      <c r="A242" s="316"/>
      <c r="B242" s="316"/>
    </row>
    <row r="243" spans="1:2" x14ac:dyDescent="0.2">
      <c r="A243" s="316"/>
      <c r="B243" s="316"/>
    </row>
    <row r="244" spans="1:2" x14ac:dyDescent="0.2">
      <c r="A244" s="316"/>
      <c r="B244" s="316"/>
    </row>
    <row r="245" spans="1:2" x14ac:dyDescent="0.2">
      <c r="A245" s="316"/>
      <c r="B245" s="316"/>
    </row>
    <row r="246" spans="1:2" x14ac:dyDescent="0.2">
      <c r="A246" s="316"/>
      <c r="B246" s="316"/>
    </row>
    <row r="247" spans="1:2" x14ac:dyDescent="0.2">
      <c r="A247" s="316"/>
      <c r="B247" s="316"/>
    </row>
    <row r="248" spans="1:2" x14ac:dyDescent="0.2">
      <c r="A248" s="316"/>
      <c r="B248" s="316"/>
    </row>
    <row r="249" spans="1:2" x14ac:dyDescent="0.2">
      <c r="A249" s="316"/>
      <c r="B249" s="316"/>
    </row>
    <row r="250" spans="1:2" x14ac:dyDescent="0.2">
      <c r="A250" s="316"/>
      <c r="B250" s="316"/>
    </row>
    <row r="251" spans="1:2" x14ac:dyDescent="0.2">
      <c r="A251" s="316"/>
      <c r="B251" s="316"/>
    </row>
    <row r="252" spans="1:2" x14ac:dyDescent="0.2">
      <c r="A252" s="316"/>
      <c r="B252" s="316"/>
    </row>
    <row r="253" spans="1:2" x14ac:dyDescent="0.2">
      <c r="A253" s="316"/>
      <c r="B253" s="316"/>
    </row>
    <row r="254" spans="1:2" x14ac:dyDescent="0.2">
      <c r="A254" s="316"/>
      <c r="B254" s="316"/>
    </row>
    <row r="255" spans="1:2" x14ac:dyDescent="0.2">
      <c r="A255" s="316"/>
      <c r="B255" s="316"/>
    </row>
    <row r="256" spans="1:2" x14ac:dyDescent="0.2">
      <c r="A256" s="316"/>
      <c r="B256" s="316"/>
    </row>
    <row r="257" spans="1:2" x14ac:dyDescent="0.2">
      <c r="A257" s="316"/>
      <c r="B257" s="316"/>
    </row>
  </sheetData>
  <mergeCells count="5">
    <mergeCell ref="C4:E4"/>
    <mergeCell ref="F4:H4"/>
    <mergeCell ref="I4:K4"/>
    <mergeCell ref="L4:N4"/>
    <mergeCell ref="A6:B6"/>
  </mergeCells>
  <pageMargins left="0.25" right="0.25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20</vt:i4>
      </vt:variant>
      <vt:variant>
        <vt:lpstr>Plages nommées</vt:lpstr>
      </vt:variant>
      <vt:variant>
        <vt:i4>17</vt:i4>
      </vt:variant>
    </vt:vector>
  </HeadingPairs>
  <TitlesOfParts>
    <vt:vector size="37" baseType="lpstr">
      <vt:lpstr>DOC</vt:lpstr>
      <vt:lpstr>sect</vt:lpstr>
      <vt:lpstr>evol</vt:lpstr>
      <vt:lpstr>formation</vt:lpstr>
      <vt:lpstr>etab</vt:lpstr>
      <vt:lpstr>etab_sexe</vt:lpstr>
      <vt:lpstr>pcs</vt:lpstr>
      <vt:lpstr>cartes</vt:lpstr>
      <vt:lpstr>pu_dep_etab</vt:lpstr>
      <vt:lpstr>pu_dep_etab_sexe</vt:lpstr>
      <vt:lpstr>pu03_com_rne_sexe</vt:lpstr>
      <vt:lpstr>pu15_com_rne_sexe</vt:lpstr>
      <vt:lpstr>pu43_com_rne_sexe</vt:lpstr>
      <vt:lpstr>pu63_com_rne_sexe</vt:lpstr>
      <vt:lpstr>pr_dep_etab</vt:lpstr>
      <vt:lpstr>pr_dep_etab_sexe</vt:lpstr>
      <vt:lpstr>pr03_com_rne_sexe</vt:lpstr>
      <vt:lpstr>pr15_com_rne_sexe</vt:lpstr>
      <vt:lpstr>pr43_com_rne_sexe</vt:lpstr>
      <vt:lpstr>pr63_com_rne_sexe</vt:lpstr>
      <vt:lpstr>etab!Zone_d_impression</vt:lpstr>
      <vt:lpstr>etab_sexe!Zone_d_impression</vt:lpstr>
      <vt:lpstr>evol!Zone_d_impression</vt:lpstr>
      <vt:lpstr>formation!Zone_d_impression</vt:lpstr>
      <vt:lpstr>pr_dep_etab!Zone_d_impression</vt:lpstr>
      <vt:lpstr>pr_dep_etab_sexe!Zone_d_impression</vt:lpstr>
      <vt:lpstr>pr03_com_rne_sexe!Zone_d_impression</vt:lpstr>
      <vt:lpstr>pr15_com_rne_sexe!Zone_d_impression</vt:lpstr>
      <vt:lpstr>pr43_com_rne_sexe!Zone_d_impression</vt:lpstr>
      <vt:lpstr>pr63_com_rne_sexe!Zone_d_impression</vt:lpstr>
      <vt:lpstr>pu_dep_etab!Zone_d_impression</vt:lpstr>
      <vt:lpstr>pu_dep_etab_sexe!Zone_d_impression</vt:lpstr>
      <vt:lpstr>pu03_com_rne_sexe!Zone_d_impression</vt:lpstr>
      <vt:lpstr>pu15_com_rne_sexe!Zone_d_impression</vt:lpstr>
      <vt:lpstr>pu43_com_rne_sexe!Zone_d_impression</vt:lpstr>
      <vt:lpstr>pu63_com_rne_sexe!Zone_d_impression</vt:lpstr>
      <vt:lpstr>sect!Zone_d_impression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Utilisateur Windows</cp:lastModifiedBy>
  <cp:lastPrinted>2015-01-05T15:01:16Z</cp:lastPrinted>
  <dcterms:created xsi:type="dcterms:W3CDTF">2001-01-24T15:17:02Z</dcterms:created>
  <dcterms:modified xsi:type="dcterms:W3CDTF">2017-11-08T13:10:21Z</dcterms:modified>
</cp:coreProperties>
</file>