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Tautou\Documents\02-Constat2D\RS2018\Internes\2018\"/>
    </mc:Choice>
  </mc:AlternateContent>
  <bookViews>
    <workbookView xWindow="0" yWindow="0" windowWidth="25470" windowHeight="15420" tabRatio="721" firstSheet="16" activeTab="20"/>
  </bookViews>
  <sheets>
    <sheet name="DOC" sheetId="18" r:id="rId1"/>
    <sheet name="sect" sheetId="19" r:id="rId2"/>
    <sheet name="evol" sheetId="20" r:id="rId3"/>
    <sheet name="formation" sheetId="21" r:id="rId4"/>
    <sheet name="etab" sheetId="22" r:id="rId5"/>
    <sheet name="etab_sexe" sheetId="23" r:id="rId6"/>
    <sheet name="pcs" sheetId="24" r:id="rId7"/>
    <sheet name="cartes" sheetId="25" r:id="rId8"/>
    <sheet name="pu_dep_etab" sheetId="4" r:id="rId9"/>
    <sheet name="pu_dep_etab_sexe" sheetId="5" r:id="rId10"/>
    <sheet name="pu03_com_rne_sexe" sheetId="6" r:id="rId11"/>
    <sheet name="pu15_com_rne_sexe" sheetId="7" r:id="rId12"/>
    <sheet name="pu43_com_rne_sexe" sheetId="8" r:id="rId13"/>
    <sheet name="pu63_com_rne_sexe" sheetId="9" r:id="rId14"/>
    <sheet name="pr_dep_etab" sheetId="10" r:id="rId15"/>
    <sheet name="pr_dep_etab_sexe" sheetId="11" r:id="rId16"/>
    <sheet name="pr03_com_rne_sexe" sheetId="12" r:id="rId17"/>
    <sheet name="pr15_com_rne_sexe" sheetId="13" r:id="rId18"/>
    <sheet name="pr43_com_rne_sexe" sheetId="14" r:id="rId19"/>
    <sheet name="pr63_com_rne_sexe" sheetId="15" r:id="rId20"/>
    <sheet name="postbac" sheetId="17" r:id="rId21"/>
  </sheets>
  <definedNames>
    <definedName name="_xlnm.Print_Titles" localSheetId="7">cartes!$1:$29</definedName>
    <definedName name="_xlnm.Print_Titles" localSheetId="13">pu63_com_rne_sexe!$4:$5</definedName>
  </definedNames>
  <calcPr calcId="162913" concurrentCalc="0"/>
</workbook>
</file>

<file path=xl/calcChain.xml><?xml version="1.0" encoding="utf-8"?>
<calcChain xmlns="http://schemas.openxmlformats.org/spreadsheetml/2006/main">
  <c r="U3" i="25" l="1"/>
  <c r="U4" i="25"/>
  <c r="U5" i="25"/>
  <c r="U6" i="25"/>
  <c r="U7" i="25"/>
  <c r="U8" i="25"/>
  <c r="U9" i="25"/>
  <c r="U10" i="25"/>
  <c r="U11" i="25"/>
  <c r="U12" i="25"/>
  <c r="U13" i="25"/>
  <c r="U14" i="25"/>
  <c r="U15" i="25"/>
  <c r="U16" i="25"/>
  <c r="U17" i="25"/>
  <c r="U18" i="25"/>
  <c r="U19" i="25"/>
  <c r="U20" i="25"/>
  <c r="U21" i="25"/>
  <c r="U22" i="25"/>
  <c r="U23" i="25"/>
  <c r="U24" i="25"/>
  <c r="U25" i="25"/>
  <c r="U26" i="25"/>
  <c r="U27" i="25"/>
  <c r="U28" i="25"/>
  <c r="U29" i="25"/>
  <c r="U30" i="25"/>
  <c r="U31" i="25"/>
  <c r="U32" i="25"/>
  <c r="U33" i="25"/>
  <c r="U34" i="25"/>
  <c r="U35" i="25"/>
  <c r="U36" i="25"/>
  <c r="U37" i="25"/>
  <c r="U38" i="25"/>
  <c r="U39" i="25"/>
  <c r="U40" i="25"/>
  <c r="U41" i="25"/>
  <c r="U42" i="25"/>
  <c r="U43" i="25"/>
  <c r="U44" i="25"/>
  <c r="U45" i="25"/>
  <c r="U46" i="25"/>
  <c r="U47" i="25"/>
  <c r="U48" i="25"/>
  <c r="U49" i="25"/>
  <c r="U50" i="25"/>
  <c r="U51" i="25"/>
  <c r="T3" i="25"/>
  <c r="T4" i="25"/>
  <c r="T5" i="25"/>
  <c r="T6" i="25"/>
  <c r="T7" i="25"/>
  <c r="T8" i="25"/>
  <c r="T9" i="25"/>
  <c r="T10" i="25"/>
  <c r="T11" i="25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34" i="25"/>
  <c r="T35" i="25"/>
  <c r="T36" i="25"/>
  <c r="T37" i="25"/>
  <c r="T38" i="25"/>
  <c r="T39" i="25"/>
  <c r="T40" i="25"/>
  <c r="T41" i="25"/>
  <c r="T42" i="25"/>
  <c r="T43" i="25"/>
  <c r="T44" i="25"/>
  <c r="T45" i="25"/>
  <c r="T46" i="25"/>
  <c r="T47" i="25"/>
  <c r="T48" i="25"/>
  <c r="T49" i="25"/>
  <c r="T50" i="25"/>
  <c r="T51" i="25"/>
  <c r="M2" i="25"/>
  <c r="M3" i="25"/>
  <c r="M4" i="25"/>
  <c r="M5" i="25"/>
  <c r="M6" i="25"/>
  <c r="M7" i="25"/>
  <c r="M8" i="25"/>
  <c r="M9" i="25"/>
  <c r="M10" i="25"/>
  <c r="M11" i="25"/>
  <c r="M12" i="25"/>
  <c r="M13" i="25"/>
  <c r="M14" i="25"/>
  <c r="M15" i="25"/>
  <c r="M16" i="25"/>
  <c r="M17" i="25"/>
  <c r="M18" i="25"/>
  <c r="M19" i="25"/>
  <c r="M20" i="25"/>
  <c r="M21" i="25"/>
  <c r="M22" i="25"/>
  <c r="M23" i="25"/>
  <c r="M24" i="25"/>
  <c r="M25" i="25"/>
  <c r="M26" i="25"/>
  <c r="M27" i="25"/>
  <c r="M28" i="25"/>
  <c r="M29" i="25"/>
  <c r="M30" i="25"/>
  <c r="M31" i="25"/>
  <c r="M32" i="25"/>
  <c r="M33" i="25"/>
  <c r="M34" i="25"/>
  <c r="M35" i="25"/>
  <c r="M36" i="25"/>
  <c r="M37" i="25"/>
  <c r="M38" i="25"/>
  <c r="M39" i="25"/>
  <c r="M40" i="25"/>
  <c r="M41" i="25"/>
  <c r="M42" i="25"/>
  <c r="M43" i="25"/>
  <c r="M44" i="25"/>
  <c r="M45" i="25"/>
  <c r="M46" i="25"/>
  <c r="M47" i="25"/>
  <c r="M48" i="25"/>
  <c r="M49" i="25"/>
  <c r="M50" i="25"/>
  <c r="L2" i="25"/>
  <c r="L3" i="25"/>
  <c r="L4" i="25"/>
  <c r="L5" i="25"/>
  <c r="L6" i="25"/>
  <c r="L7" i="25"/>
  <c r="L8" i="25"/>
  <c r="L9" i="25"/>
  <c r="L10" i="25"/>
  <c r="L11" i="25"/>
  <c r="L12" i="25"/>
  <c r="L13" i="25"/>
  <c r="L14" i="25"/>
  <c r="L15" i="25"/>
  <c r="L16" i="25"/>
  <c r="L17" i="25"/>
  <c r="L18" i="25"/>
  <c r="L19" i="25"/>
  <c r="L20" i="25"/>
  <c r="L21" i="25"/>
  <c r="L22" i="25"/>
  <c r="L23" i="25"/>
  <c r="L24" i="25"/>
  <c r="L25" i="25"/>
  <c r="L26" i="25"/>
  <c r="L27" i="25"/>
  <c r="L28" i="25"/>
  <c r="L29" i="25"/>
  <c r="L30" i="25"/>
  <c r="L31" i="25"/>
  <c r="L32" i="25"/>
  <c r="L33" i="25"/>
  <c r="L34" i="25"/>
  <c r="L35" i="25"/>
  <c r="L36" i="25"/>
  <c r="L37" i="25"/>
  <c r="L38" i="25"/>
  <c r="L39" i="25"/>
  <c r="L40" i="25"/>
  <c r="L41" i="25"/>
  <c r="L42" i="25"/>
  <c r="L43" i="25"/>
  <c r="L44" i="25"/>
  <c r="L45" i="25"/>
  <c r="L46" i="25"/>
  <c r="L47" i="25"/>
  <c r="L48" i="25"/>
  <c r="L49" i="25"/>
  <c r="L50" i="25"/>
  <c r="X34" i="24"/>
  <c r="T34" i="24"/>
  <c r="S34" i="24"/>
  <c r="R34" i="24"/>
  <c r="Q34" i="24"/>
  <c r="X33" i="24"/>
  <c r="T33" i="24"/>
  <c r="S33" i="24"/>
  <c r="R33" i="24"/>
  <c r="Q33" i="24"/>
  <c r="X32" i="24"/>
  <c r="T32" i="24"/>
  <c r="S32" i="24"/>
  <c r="R32" i="24"/>
  <c r="Q32" i="24"/>
  <c r="X31" i="24"/>
  <c r="T31" i="24"/>
  <c r="S31" i="24"/>
  <c r="R31" i="24"/>
  <c r="Q31" i="24"/>
  <c r="X30" i="24"/>
  <c r="T30" i="24"/>
  <c r="S30" i="24"/>
  <c r="R30" i="24"/>
  <c r="Q30" i="24"/>
  <c r="X29" i="24"/>
  <c r="T29" i="24"/>
  <c r="S29" i="24"/>
  <c r="R29" i="24"/>
  <c r="Q29" i="24"/>
  <c r="X28" i="24"/>
  <c r="T28" i="24"/>
  <c r="S28" i="24"/>
  <c r="R28" i="24"/>
  <c r="Q28" i="24"/>
  <c r="X27" i="24"/>
  <c r="T27" i="24"/>
  <c r="S27" i="24"/>
  <c r="R27" i="24"/>
  <c r="Q27" i="24"/>
  <c r="X26" i="24"/>
  <c r="T26" i="24"/>
  <c r="S26" i="24"/>
  <c r="R26" i="24"/>
  <c r="Q26" i="24"/>
  <c r="X25" i="24"/>
  <c r="T25" i="24"/>
  <c r="S25" i="24"/>
  <c r="R25" i="24"/>
  <c r="Q25" i="24"/>
  <c r="X24" i="24"/>
  <c r="T24" i="24"/>
  <c r="S24" i="24"/>
  <c r="R24" i="24"/>
  <c r="Q24" i="24"/>
  <c r="X23" i="24"/>
  <c r="T23" i="24"/>
  <c r="S23" i="24"/>
  <c r="R23" i="24"/>
  <c r="Q23" i="24"/>
  <c r="X22" i="24"/>
  <c r="T22" i="24"/>
  <c r="S22" i="24"/>
  <c r="R22" i="24"/>
  <c r="Q22" i="24"/>
  <c r="X21" i="24"/>
  <c r="T21" i="24"/>
  <c r="S21" i="24"/>
  <c r="R21" i="24"/>
  <c r="Q21" i="24"/>
  <c r="X20" i="24"/>
  <c r="T20" i="24"/>
  <c r="S20" i="24"/>
  <c r="R20" i="24"/>
  <c r="Q20" i="24"/>
  <c r="X19" i="24"/>
  <c r="T19" i="24"/>
  <c r="S19" i="24"/>
  <c r="R19" i="24"/>
  <c r="Q19" i="24"/>
  <c r="X18" i="24"/>
  <c r="T18" i="24"/>
  <c r="S18" i="24"/>
  <c r="R18" i="24"/>
  <c r="Q18" i="24"/>
  <c r="X17" i="24"/>
  <c r="T17" i="24"/>
  <c r="S17" i="24"/>
  <c r="R17" i="24"/>
  <c r="Q17" i="24"/>
  <c r="X16" i="24"/>
  <c r="T16" i="24"/>
  <c r="S16" i="24"/>
  <c r="R16" i="24"/>
  <c r="Q16" i="24"/>
  <c r="X15" i="24"/>
  <c r="T15" i="24"/>
  <c r="S15" i="24"/>
  <c r="R15" i="24"/>
  <c r="Q15" i="24"/>
  <c r="X14" i="24"/>
  <c r="T14" i="24"/>
  <c r="S14" i="24"/>
  <c r="R14" i="24"/>
  <c r="Q14" i="24"/>
  <c r="X13" i="24"/>
  <c r="T13" i="24"/>
  <c r="S13" i="24"/>
  <c r="R13" i="24"/>
  <c r="Q13" i="24"/>
  <c r="X12" i="24"/>
  <c r="T12" i="24"/>
  <c r="S12" i="24"/>
  <c r="R12" i="24"/>
  <c r="Q12" i="24"/>
  <c r="X11" i="24"/>
  <c r="T11" i="24"/>
  <c r="S11" i="24"/>
  <c r="R11" i="24"/>
  <c r="Q11" i="24"/>
  <c r="X10" i="24"/>
  <c r="T10" i="24"/>
  <c r="S10" i="24"/>
  <c r="R10" i="24"/>
  <c r="Q10" i="24"/>
  <c r="X9" i="24"/>
  <c r="T9" i="24"/>
  <c r="S9" i="24"/>
  <c r="R9" i="24"/>
  <c r="Q9" i="24"/>
  <c r="X8" i="24"/>
  <c r="T8" i="24"/>
  <c r="S8" i="24"/>
  <c r="R8" i="24"/>
  <c r="Q8" i="24"/>
  <c r="X7" i="24"/>
  <c r="T7" i="24"/>
  <c r="S7" i="24"/>
  <c r="R7" i="24"/>
  <c r="Q7" i="24"/>
  <c r="X6" i="24"/>
  <c r="T6" i="24"/>
  <c r="S6" i="24"/>
  <c r="R6" i="24"/>
  <c r="Q6" i="24"/>
  <c r="X5" i="24"/>
  <c r="T5" i="24"/>
  <c r="S5" i="24"/>
  <c r="R5" i="24"/>
  <c r="Q5" i="24"/>
  <c r="X4" i="24"/>
  <c r="W4" i="24"/>
  <c r="V4" i="24"/>
  <c r="U4" i="24"/>
  <c r="T4" i="24"/>
  <c r="S4" i="24"/>
  <c r="R4" i="24"/>
  <c r="Q4" i="24"/>
  <c r="Q3" i="24"/>
  <c r="K24" i="20"/>
  <c r="K28" i="20"/>
  <c r="J24" i="20"/>
  <c r="J28" i="20"/>
  <c r="I24" i="20"/>
  <c r="I28" i="20"/>
  <c r="H24" i="20"/>
  <c r="H28" i="20"/>
  <c r="G24" i="20"/>
  <c r="G28" i="20"/>
  <c r="F24" i="20"/>
  <c r="F28" i="20"/>
  <c r="E24" i="20"/>
  <c r="E28" i="20"/>
  <c r="D24" i="20"/>
  <c r="D28" i="20"/>
  <c r="K23" i="20"/>
  <c r="K27" i="20"/>
  <c r="J23" i="20"/>
  <c r="J27" i="20"/>
  <c r="I23" i="20"/>
  <c r="I27" i="20"/>
  <c r="H23" i="20"/>
  <c r="H27" i="20"/>
  <c r="G23" i="20"/>
  <c r="G27" i="20"/>
  <c r="F23" i="20"/>
  <c r="F27" i="20"/>
  <c r="E23" i="20"/>
  <c r="E27" i="20"/>
  <c r="D23" i="20"/>
  <c r="D27" i="20"/>
  <c r="K22" i="20"/>
  <c r="K26" i="20"/>
  <c r="J22" i="20"/>
  <c r="J26" i="20"/>
  <c r="I22" i="20"/>
  <c r="I26" i="20"/>
  <c r="H22" i="20"/>
  <c r="H26" i="20"/>
  <c r="G22" i="20"/>
  <c r="G26" i="20"/>
  <c r="K21" i="20"/>
  <c r="K25" i="20"/>
  <c r="J21" i="20"/>
  <c r="J25" i="20"/>
  <c r="I21" i="20"/>
  <c r="I25" i="20"/>
  <c r="H21" i="20"/>
  <c r="H25" i="20"/>
  <c r="G21" i="20"/>
  <c r="G25" i="20"/>
  <c r="F21" i="20"/>
  <c r="F25" i="20"/>
  <c r="E21" i="20"/>
  <c r="E25" i="20"/>
  <c r="D21" i="20"/>
  <c r="D25" i="20"/>
  <c r="G18" i="20"/>
  <c r="G17" i="20"/>
  <c r="F14" i="20"/>
  <c r="F18" i="20"/>
  <c r="E14" i="20"/>
  <c r="E18" i="20"/>
  <c r="D14" i="20"/>
  <c r="D18" i="20"/>
  <c r="D11" i="20"/>
  <c r="D9" i="20"/>
  <c r="F6" i="20"/>
  <c r="F22" i="20"/>
  <c r="F26" i="20"/>
  <c r="E6" i="20"/>
  <c r="E22" i="20"/>
  <c r="E26" i="20"/>
  <c r="D6" i="20"/>
  <c r="D10" i="20"/>
  <c r="D22" i="20"/>
  <c r="D26" i="20"/>
  <c r="E10" i="20"/>
  <c r="F10" i="20"/>
</calcChain>
</file>

<file path=xl/sharedStrings.xml><?xml version="1.0" encoding="utf-8"?>
<sst xmlns="http://schemas.openxmlformats.org/spreadsheetml/2006/main" count="2117" uniqueCount="569">
  <si>
    <t>Internes</t>
  </si>
  <si>
    <t>Demi-pensionnaires</t>
  </si>
  <si>
    <t>Externes</t>
  </si>
  <si>
    <t>Total</t>
  </si>
  <si>
    <t>Part d'internes</t>
  </si>
  <si>
    <t>AIGUEPERSE</t>
  </si>
  <si>
    <t>ALLANCHE</t>
  </si>
  <si>
    <t>ALLEGRE</t>
  </si>
  <si>
    <t>AMBERT</t>
  </si>
  <si>
    <t>ARLANC</t>
  </si>
  <si>
    <t>AUBIERE</t>
  </si>
  <si>
    <t>AUREC-SUR-LOIRE</t>
  </si>
  <si>
    <t>AURILLAC</t>
  </si>
  <si>
    <t>BEAUMONT</t>
  </si>
  <si>
    <t>BELLENAVES</t>
  </si>
  <si>
    <t>BELLERIVE-SUR-ALLIER</t>
  </si>
  <si>
    <t>BESSE-ET-SAINT-ANASTAISE</t>
  </si>
  <si>
    <t>BILLOM</t>
  </si>
  <si>
    <t>BLESLE</t>
  </si>
  <si>
    <t>BOURBON-L'ARCHAMBAULT</t>
  </si>
  <si>
    <t>BOURG-LASTIC</t>
  </si>
  <si>
    <t>BRASSAC-LES-MINES</t>
  </si>
  <si>
    <t>BRIOUDE</t>
  </si>
  <si>
    <t>BRIVES-CHARENSAC</t>
  </si>
  <si>
    <t>CERILLY</t>
  </si>
  <si>
    <t>CEYRAT</t>
  </si>
  <si>
    <t>CHAMALIERES</t>
  </si>
  <si>
    <t>CHAMPEIX</t>
  </si>
  <si>
    <t>CHATEL-GUYON</t>
  </si>
  <si>
    <t>CHAUDES-AIGUES</t>
  </si>
  <si>
    <t>CLERMONT-FERRAND</t>
  </si>
  <si>
    <t>COMMENTRY</t>
  </si>
  <si>
    <t>CONDAT</t>
  </si>
  <si>
    <t>COSNE-D'ALLIER</t>
  </si>
  <si>
    <t>COURNON-D'AUVERGNE</t>
  </si>
  <si>
    <t>COURPIERE</t>
  </si>
  <si>
    <t>CRAPONNE-SUR-ARZON</t>
  </si>
  <si>
    <t>CUNLHAT</t>
  </si>
  <si>
    <t>CUSSET</t>
  </si>
  <si>
    <t>DESERTINES</t>
  </si>
  <si>
    <t>DOMERAT</t>
  </si>
  <si>
    <t>DOMPIERRE-SUR-BESBRE</t>
  </si>
  <si>
    <t>DOYET</t>
  </si>
  <si>
    <t>DUNIERES</t>
  </si>
  <si>
    <t>ESPALY-SAINT-MARCEL</t>
  </si>
  <si>
    <t>GANNAT</t>
  </si>
  <si>
    <t>GERZAT</t>
  </si>
  <si>
    <t>GIAT</t>
  </si>
  <si>
    <t>HURIEL</t>
  </si>
  <si>
    <t>ISSOIRE</t>
  </si>
  <si>
    <t>JALIGNY-SUR-BESBRE</t>
  </si>
  <si>
    <t>LA CHAISE-DIEU</t>
  </si>
  <si>
    <t>LA MONNERIE-LE-MONTEL</t>
  </si>
  <si>
    <t>LA TOUR-D'AUVERGNE</t>
  </si>
  <si>
    <t>LANDOS</t>
  </si>
  <si>
    <t>LANGEAC</t>
  </si>
  <si>
    <t>LAPALISSE</t>
  </si>
  <si>
    <t>LAROQUEBROU</t>
  </si>
  <si>
    <t>LE CHAMBON-SUR-LIGNON</t>
  </si>
  <si>
    <t>LE DONJON</t>
  </si>
  <si>
    <t>LE MAYET-DE-MONTAGNE</t>
  </si>
  <si>
    <t>LE MONASTIER-SUR-GAZEILLE</t>
  </si>
  <si>
    <t>LE PUY-EN-VELAY</t>
  </si>
  <si>
    <t>LEMPDES</t>
  </si>
  <si>
    <t>LES ANCIZES-COMPS</t>
  </si>
  <si>
    <t>LES MARTRES-DE-VEYRE</t>
  </si>
  <si>
    <t>LEZOUX</t>
  </si>
  <si>
    <t>LURCY-LEVIS</t>
  </si>
  <si>
    <t>MANZAT</t>
  </si>
  <si>
    <t>MARCILLAT-EN-COMBRAILLE</t>
  </si>
  <si>
    <t>MARINGUES</t>
  </si>
  <si>
    <t>MASSIAC</t>
  </si>
  <si>
    <t>MAURIAC</t>
  </si>
  <si>
    <t>MAURS</t>
  </si>
  <si>
    <t>MONISTROL-SUR-LOIRE</t>
  </si>
  <si>
    <t>MONTLUCON</t>
  </si>
  <si>
    <t>MONTMARAULT</t>
  </si>
  <si>
    <t>MONTSALVY</t>
  </si>
  <si>
    <t>MOULINS</t>
  </si>
  <si>
    <t>MURAT</t>
  </si>
  <si>
    <t>MURAT-LE-QUAIRE</t>
  </si>
  <si>
    <t>NERIS-LES-BAINS</t>
  </si>
  <si>
    <t>NEUSSARGUES EN PINATELLE</t>
  </si>
  <si>
    <t>OLLIERGUES</t>
  </si>
  <si>
    <t>ORCINES</t>
  </si>
  <si>
    <t>PAULHAGUET</t>
  </si>
  <si>
    <t>PIERREFORT</t>
  </si>
  <si>
    <t>PIONSAT</t>
  </si>
  <si>
    <t>PLEAUX</t>
  </si>
  <si>
    <t>PONT-DU-CHATEAU</t>
  </si>
  <si>
    <t>PONTAUMUR</t>
  </si>
  <si>
    <t>PONTGIBAUD</t>
  </si>
  <si>
    <t>PUY-GUILLAUME</t>
  </si>
  <si>
    <t>RETOURNAC</t>
  </si>
  <si>
    <t>RIOM</t>
  </si>
  <si>
    <t>RIOM-ES-MONTAGNES</t>
  </si>
  <si>
    <t>ROCHEFORT-MONTAGNE</t>
  </si>
  <si>
    <t>ROMAGNAT</t>
  </si>
  <si>
    <t>SAINT-AMANT-ROCHE-SAVINE</t>
  </si>
  <si>
    <t>SAINT-ANTHEME</t>
  </si>
  <si>
    <t>SAINT-CERNIN</t>
  </si>
  <si>
    <t>SAINT-DIDIER-EN-VELAY</t>
  </si>
  <si>
    <t>SAINT-DIER-D'AUVERGNE</t>
  </si>
  <si>
    <t>SAINT-ELOY-LES-MINES</t>
  </si>
  <si>
    <t>SAINT-FLOUR</t>
  </si>
  <si>
    <t>SAINT-GERMAIN-DES-FOSSES</t>
  </si>
  <si>
    <t>SAINT-GERMAIN-L'HERM</t>
  </si>
  <si>
    <t>SAINT-GERMAIN-LEMBRON</t>
  </si>
  <si>
    <t>SAINT-GERVAIS-D'AUVERGNE</t>
  </si>
  <si>
    <t>SAINT-JULIEN-CHAPTEUIL</t>
  </si>
  <si>
    <t>SAINT-MAMET-LA-SALVETAT</t>
  </si>
  <si>
    <t>SAINT-POURCAIN-SUR-SIOULE</t>
  </si>
  <si>
    <t>SAINT-SATURNIN</t>
  </si>
  <si>
    <t>SAINT-YORRE</t>
  </si>
  <si>
    <t>SAINTE-FLORINE</t>
  </si>
  <si>
    <t>SAINTE-SIGOLENE</t>
  </si>
  <si>
    <t>SAUGUES</t>
  </si>
  <si>
    <t>TENCE</t>
  </si>
  <si>
    <t>THIERS</t>
  </si>
  <si>
    <t>TRONGET</t>
  </si>
  <si>
    <t>VALLON-EN-SULLY</t>
  </si>
  <si>
    <t>VARENNES-SUR-ALLIER</t>
  </si>
  <si>
    <t>VIC-LE-COMTE</t>
  </si>
  <si>
    <t>VIC-SUR-CERE</t>
  </si>
  <si>
    <t>VICHY</t>
  </si>
  <si>
    <t>VOLVIC</t>
  </si>
  <si>
    <t>YDES</t>
  </si>
  <si>
    <t>YSSINGEAUX</t>
  </si>
  <si>
    <t>YZEURE</t>
  </si>
  <si>
    <t/>
  </si>
  <si>
    <t>Nb d'internes</t>
  </si>
  <si>
    <t>Part du total d'internes de l'académie</t>
  </si>
  <si>
    <t>De 1 à 19</t>
  </si>
  <si>
    <t>De 20 à 99</t>
  </si>
  <si>
    <t>De 100 à 199</t>
  </si>
  <si>
    <t>De 200 à 499</t>
  </si>
  <si>
    <t>500 et plus</t>
  </si>
  <si>
    <t>Part d'internes dans la commune</t>
  </si>
  <si>
    <t>De 0 à 6%</t>
  </si>
  <si>
    <t>De 6% à 12%</t>
  </si>
  <si>
    <t>De 12% à 15%</t>
  </si>
  <si>
    <t>De 15% à 25%</t>
  </si>
  <si>
    <t>25% et plus</t>
  </si>
  <si>
    <t>Demi-pens.</t>
  </si>
  <si>
    <t>Effectifs</t>
  </si>
  <si>
    <t>%</t>
  </si>
  <si>
    <t>Allier</t>
  </si>
  <si>
    <t>Collèges</t>
  </si>
  <si>
    <t>Lycées professionnels</t>
  </si>
  <si>
    <t>Lycées</t>
  </si>
  <si>
    <t>Cantal</t>
  </si>
  <si>
    <t>EREA</t>
  </si>
  <si>
    <t>Haute-Loire</t>
  </si>
  <si>
    <t>Puy-de-Dôme</t>
  </si>
  <si>
    <t>Académie</t>
  </si>
  <si>
    <t>Garçons</t>
  </si>
  <si>
    <t>Filles</t>
  </si>
  <si>
    <t>.</t>
  </si>
  <si>
    <t>Total Allier</t>
  </si>
  <si>
    <t>CLG JEAN BAPTISTE DESFILHES</t>
  </si>
  <si>
    <t>CLG JEAN ROSTAND</t>
  </si>
  <si>
    <t>CLG ACHILLE ALLIER</t>
  </si>
  <si>
    <t>CLG FRANCOIS PERON</t>
  </si>
  <si>
    <t>CLG EMILE MALE</t>
  </si>
  <si>
    <t>LYC GENEVIEVE VINCENT</t>
  </si>
  <si>
    <t>CLG EMILE GUILLAUMIN</t>
  </si>
  <si>
    <t>CLG MAURICE CONSTANTIN WEYER</t>
  </si>
  <si>
    <t>LP ALBERT LONDRES</t>
  </si>
  <si>
    <t>LYC ALBERT LONDRES</t>
  </si>
  <si>
    <t>LYC VALERY LARBAUD</t>
  </si>
  <si>
    <t>CLG MARIE CURIE</t>
  </si>
  <si>
    <t>CLG LOUIS ARAGON</t>
  </si>
  <si>
    <t>CLG LOUIS PERGAUD</t>
  </si>
  <si>
    <t>CLG FERDINAND DUBREUIL</t>
  </si>
  <si>
    <t>CLG JOSEPH HENNEQUIN</t>
  </si>
  <si>
    <t>LP GUSTAVE EIFFEL</t>
  </si>
  <si>
    <t>CLG GEORGE SAND</t>
  </si>
  <si>
    <t>CLG DES CHENEVIERES</t>
  </si>
  <si>
    <t>CLG LUCIEN COLON</t>
  </si>
  <si>
    <t>CLG VICTOR HUGO</t>
  </si>
  <si>
    <t>CLG JULES VERNE</t>
  </si>
  <si>
    <t>CLG ANDRE BOUTRY</t>
  </si>
  <si>
    <t>CLG DE LA COMBRAILLE</t>
  </si>
  <si>
    <t>CLG JEAN ZAY</t>
  </si>
  <si>
    <t>CLG JEAN-JACQUES SOULIER</t>
  </si>
  <si>
    <t>CLG JULES FERRY</t>
  </si>
  <si>
    <t>LYC ALBERT EINSTEIN</t>
  </si>
  <si>
    <t>LYC MADAME DE STAEL</t>
  </si>
  <si>
    <t>LYC PAUL CONSTANS</t>
  </si>
  <si>
    <t>CLG JEANNE CLUZEL</t>
  </si>
  <si>
    <t>CLG ANNE DE BEAUJEU</t>
  </si>
  <si>
    <t>CLG CHARLES PEGUY</t>
  </si>
  <si>
    <t>LYC THEODORE DE BANVILLE</t>
  </si>
  <si>
    <t>CLG FRANCOIS RABELAIS</t>
  </si>
  <si>
    <t>CLG JEAN DE LA FONTAINE</t>
  </si>
  <si>
    <t>CLG BLAISE DE VIGENERE</t>
  </si>
  <si>
    <t>LYC BLAISE DE VIGENERE</t>
  </si>
  <si>
    <t>CLG CHARLOTTE DELBO</t>
  </si>
  <si>
    <t>CLG ALAIN FOURNIER</t>
  </si>
  <si>
    <t>CLG ANTOINE DE ST EXUPERY</t>
  </si>
  <si>
    <t>LP VAL D'ALLIER</t>
  </si>
  <si>
    <t>CLG LES CELESTINS</t>
  </si>
  <si>
    <t>CLG FRANCOIS VILLON</t>
  </si>
  <si>
    <t>LYC JEAN MONNET</t>
  </si>
  <si>
    <t>Total Cantal</t>
  </si>
  <si>
    <t>CLG MAURICE PESCHAUD</t>
  </si>
  <si>
    <t>CLG JEANNE DE LA TREILHE</t>
  </si>
  <si>
    <t>CLG LA JORDANNE</t>
  </si>
  <si>
    <t>CLG LA PONETIE</t>
  </si>
  <si>
    <t>EREA ALBERT MONIER</t>
  </si>
  <si>
    <t>LP RAYMOND CORTAT</t>
  </si>
  <si>
    <t>LYC EMILE DUCLAUX</t>
  </si>
  <si>
    <t>LYC MONNET-MERMOZ</t>
  </si>
  <si>
    <t>CLG LOUIS PASTEUR</t>
  </si>
  <si>
    <t>CLG GEORGES POMPIDOU</t>
  </si>
  <si>
    <t>CLG DU VAL DE CERE</t>
  </si>
  <si>
    <t>CLG PIERRE GALERY</t>
  </si>
  <si>
    <t>CLG DU MERIDIEN</t>
  </si>
  <si>
    <t>LYC</t>
  </si>
  <si>
    <t>CLG DES PORTES DU MIDI</t>
  </si>
  <si>
    <t>CLG MARCELLIN BOULE</t>
  </si>
  <si>
    <t>LP JOSEPH CONSTANT</t>
  </si>
  <si>
    <t>CLG DES GORGES DE LA TRUYERE</t>
  </si>
  <si>
    <t>CLG RAYMOND CORTAT</t>
  </si>
  <si>
    <t>CLG GEORGES BATAILLE</t>
  </si>
  <si>
    <t>CLG HENRI MONDOR</t>
  </si>
  <si>
    <t>CLG BLAISE PASCAL</t>
  </si>
  <si>
    <t>CLG LA VIGIERE</t>
  </si>
  <si>
    <t>LYC DE HAUTE AUVERGNE</t>
  </si>
  <si>
    <t>CLG JEAN DAUZIE</t>
  </si>
  <si>
    <t>CLG GEORGES BRASSENS</t>
  </si>
  <si>
    <t>Total Haute-Loire</t>
  </si>
  <si>
    <t>CLG DU MONT BAR</t>
  </si>
  <si>
    <t>CLG DES GORGES DE LA LOIRE</t>
  </si>
  <si>
    <t>CLG DES FONTILLES</t>
  </si>
  <si>
    <t>CLG LA FAYETTE</t>
  </si>
  <si>
    <t>EREA ALEXANDRE VIALATTE</t>
  </si>
  <si>
    <t>LYC LA FAYETTE</t>
  </si>
  <si>
    <t>CLG DE CORSAC</t>
  </si>
  <si>
    <t>CLG DES HAUTS DE L'ARZON</t>
  </si>
  <si>
    <t>LP AUGUSTE AYMARD</t>
  </si>
  <si>
    <t>CLG HENRI POURRAT</t>
  </si>
  <si>
    <t>CLG ROBERT LOUIS STEVENSON</t>
  </si>
  <si>
    <t>CLG DU HAUT ALLIER</t>
  </si>
  <si>
    <t>CLG DU LIGNON</t>
  </si>
  <si>
    <t>CLG LAURENT EYNAC</t>
  </si>
  <si>
    <t>CLG JULES VALLES</t>
  </si>
  <si>
    <t>LP JEAN MONNET</t>
  </si>
  <si>
    <t>LYC CHARLES ET ADRIEN DUPUY</t>
  </si>
  <si>
    <t>LYC SIMONE WEIL</t>
  </si>
  <si>
    <t>CLG LE MONTEIL</t>
  </si>
  <si>
    <t>LYC LEONARD DE VINCI</t>
  </si>
  <si>
    <t>CLG VAL DE SENOUIRE</t>
  </si>
  <si>
    <t>CLG BORIS VIAN</t>
  </si>
  <si>
    <t>CLG ROGER RUEL</t>
  </si>
  <si>
    <t>CLG JULES ROMAINS</t>
  </si>
  <si>
    <t>CLG MARGUERITE THOMAS</t>
  </si>
  <si>
    <t>CLG JOACHIM BARRANDE</t>
  </si>
  <si>
    <t>CLG DE LA LIONCHERE</t>
  </si>
  <si>
    <t>CLG JEAN MONNET</t>
  </si>
  <si>
    <t>LYC EMMANUEL CHABRIER</t>
  </si>
  <si>
    <t>Total Puy-de-Dôme</t>
  </si>
  <si>
    <t>CLG DIDEROT</t>
  </si>
  <si>
    <t>LYC BLAISE PASCAL</t>
  </si>
  <si>
    <t>CLG JEAN AUGUSTE SENEZE</t>
  </si>
  <si>
    <t>CLG I. ET F. JOLIOT-CURIE</t>
  </si>
  <si>
    <t>CLG MOLIERE</t>
  </si>
  <si>
    <t>CLG DU PAVIN</t>
  </si>
  <si>
    <t>CLG DU BEFFROI</t>
  </si>
  <si>
    <t>CLG WILLY MABRUT</t>
  </si>
  <si>
    <t>LP FRANCOIS RABELAIS</t>
  </si>
  <si>
    <t>CLG TEILHARD DE CHARDIN</t>
  </si>
  <si>
    <t>CLG ANTOINE GRIMOALD MONNET</t>
  </si>
  <si>
    <t>CLG CHAMPCLAUX</t>
  </si>
  <si>
    <t>CLG ALBERT CAMUS</t>
  </si>
  <si>
    <t>CLG CHARLES BAUDELAIRE</t>
  </si>
  <si>
    <t>CLG GERARD PHILIPE</t>
  </si>
  <si>
    <t>CLG JEANNE D'ARC</t>
  </si>
  <si>
    <t>CLG LA CHARME</t>
  </si>
  <si>
    <t>CLG LUCIE AUBRAC</t>
  </si>
  <si>
    <t>CLG ROGER QUILLIOT</t>
  </si>
  <si>
    <t>LP AMEDEE GASQUET</t>
  </si>
  <si>
    <t>LP CAMILLE CLAUDEL</t>
  </si>
  <si>
    <t>LP MARIE CURIE</t>
  </si>
  <si>
    <t>LP ROGER CLAUSTRES</t>
  </si>
  <si>
    <t>LYC AMBROISE BRUGIERE</t>
  </si>
  <si>
    <t>LYC JEANNE D'ARC</t>
  </si>
  <si>
    <t>LYC SIDOINE APOLLINAIRE</t>
  </si>
  <si>
    <t>CLG LA RIBEYRE</t>
  </si>
  <si>
    <t>CLG MARC BLOCH</t>
  </si>
  <si>
    <t>LYC RENE DESCARTES</t>
  </si>
  <si>
    <t>CLG BELLIME</t>
  </si>
  <si>
    <t>CLG LUCIEN GACHON</t>
  </si>
  <si>
    <t>CLG ANATOLE FRANCE</t>
  </si>
  <si>
    <t>CLG DE VERRIERE</t>
  </si>
  <si>
    <t>CLG LES PRES</t>
  </si>
  <si>
    <t>LP HENRI SAINTE-CLAIRE DEVILLE</t>
  </si>
  <si>
    <t>LYC MURAT</t>
  </si>
  <si>
    <t>CLG DE LA DUROLLE</t>
  </si>
  <si>
    <t>CLG SANCY - ARTENSE</t>
  </si>
  <si>
    <t>CLG ANTOINE DE SAINT EXUPERY</t>
  </si>
  <si>
    <t>CLG</t>
  </si>
  <si>
    <t>CLG GEORGE ONSLOW</t>
  </si>
  <si>
    <t>CLG RENE CASSIN</t>
  </si>
  <si>
    <t>CLG LOUISE MICHEL</t>
  </si>
  <si>
    <t>CLG MARCEL BONY</t>
  </si>
  <si>
    <t>CLG ALEXANDRE VARENNE</t>
  </si>
  <si>
    <t>CLG NESTOR PERRET</t>
  </si>
  <si>
    <t>CLG MORTAIX</t>
  </si>
  <si>
    <t>LP PIERRE BOULANGER</t>
  </si>
  <si>
    <t>CLG PIERRE GIRONNET</t>
  </si>
  <si>
    <t>CLG ANNA GARCIN-MAYADE</t>
  </si>
  <si>
    <t>CLG CONDORCET</t>
  </si>
  <si>
    <t>CLG JEAN VILAR</t>
  </si>
  <si>
    <t>CLG MICHEL DE L'HOSPITAL</t>
  </si>
  <si>
    <t>CLG PIERRE MENDES FRANCE</t>
  </si>
  <si>
    <t>LP MARIE LAURENCIN</t>
  </si>
  <si>
    <t>LYC C. ET P. VIRLOGEUX</t>
  </si>
  <si>
    <t>LYC PIERRE JOEL BONTE</t>
  </si>
  <si>
    <t>CLG GORDON BENNETT</t>
  </si>
  <si>
    <t>EREA DE LATTRE DE TASSIGNY</t>
  </si>
  <si>
    <t>CLG ALEXANDRE VIALATTE</t>
  </si>
  <si>
    <t>CLG VAL D'ANCE</t>
  </si>
  <si>
    <t>LP DESAIX</t>
  </si>
  <si>
    <t>CLG GASPARD DES MONTAGNES</t>
  </si>
  <si>
    <t>CLG DE LIZINIAT</t>
  </si>
  <si>
    <t>CLG BAPTISTE BASCOULERGUE</t>
  </si>
  <si>
    <t>CLG ANTOINE AUDEMBRON</t>
  </si>
  <si>
    <t>LP GERMAINE TILLION</t>
  </si>
  <si>
    <t>LYC JEAN ZAY</t>
  </si>
  <si>
    <t>LYC MONTDORY</t>
  </si>
  <si>
    <t>CLG DE LA COMTE - HENRI BERTRAND</t>
  </si>
  <si>
    <t>CLG SAINT JOSEPH</t>
  </si>
  <si>
    <t>LYC SAINT PIERRE</t>
  </si>
  <si>
    <t>CLG SAINTE PROCULE</t>
  </si>
  <si>
    <t>LYC SAINTE PROCULE</t>
  </si>
  <si>
    <t>CLG SAINT-JOSEPH</t>
  </si>
  <si>
    <t>LP SAINTE-LOUISE</t>
  </si>
  <si>
    <t>LYC SAINTE-LOUISE</t>
  </si>
  <si>
    <t>CLG SAINT BENOIT</t>
  </si>
  <si>
    <t>LP ANNA RODIER</t>
  </si>
  <si>
    <t>LYC ANNA RODIER</t>
  </si>
  <si>
    <t>LYC SAINT BENOIT</t>
  </si>
  <si>
    <t>CLG NOTRE DAME DES VICTOIRES</t>
  </si>
  <si>
    <t>CLG SAINT DOMINIQUE</t>
  </si>
  <si>
    <t>LYC D'ENSEIGNEMENT SUP. DE V ICHY</t>
  </si>
  <si>
    <t>CLG GERBERT</t>
  </si>
  <si>
    <t>LYC DE LA COMMUNICATION ST GERAUD</t>
  </si>
  <si>
    <t>LYC GERBERT</t>
  </si>
  <si>
    <t>CLG NOTRE DAME DES MIRACLES</t>
  </si>
  <si>
    <t>CLG SAINTE FLORE</t>
  </si>
  <si>
    <t>CLG NOTRE DAME DES OLIVIERS</t>
  </si>
  <si>
    <t>CLG SACRE COEUR</t>
  </si>
  <si>
    <t>CLG SAINT JOSEPH LA PRESENTATION</t>
  </si>
  <si>
    <t>LYC LA PRESENTATION</t>
  </si>
  <si>
    <t>CLG NOTRE DAME DE LA FAYE</t>
  </si>
  <si>
    <t>CLG SAINT JULIEN</t>
  </si>
  <si>
    <t>LYC SAINT JULIEN</t>
  </si>
  <si>
    <t>CLG LA CHARTREUSE</t>
  </si>
  <si>
    <t>LP PARADIS</t>
  </si>
  <si>
    <t>LYC LA CHARTREUSE PARADIS</t>
  </si>
  <si>
    <t>CLG NOTRE DAME</t>
  </si>
  <si>
    <t>CLG LE SACRE COEUR</t>
  </si>
  <si>
    <t>CLG SAINT JOSEPH LE ROSAIRE</t>
  </si>
  <si>
    <t>CLG SAINT REGIS</t>
  </si>
  <si>
    <t>CLG SAINT-LOUIS</t>
  </si>
  <si>
    <t>LYC ANNE MARIE MARTEL</t>
  </si>
  <si>
    <t>LYC ST-JACQUES DE COMPOSTELLE</t>
  </si>
  <si>
    <t>CLG NOTRE DAME DU CHATEAU</t>
  </si>
  <si>
    <t>LP NOTRE DAME DU CHATEAU</t>
  </si>
  <si>
    <t>LYC NOTRE DAME DU CHATEAU</t>
  </si>
  <si>
    <t>CLG SAINTE BERNADETTE</t>
  </si>
  <si>
    <t>CLG LA PRESENTATION</t>
  </si>
  <si>
    <t>CLG SAINT-MARTIN</t>
  </si>
  <si>
    <t>CLG SAINT PIERRE - SAINTE ANNE</t>
  </si>
  <si>
    <t>LYC SACRE COEUR</t>
  </si>
  <si>
    <t>CLG SAINT LOUIS</t>
  </si>
  <si>
    <t>CLG SAINTE THECLE</t>
  </si>
  <si>
    <t>LYC SAINTE THECLE</t>
  </si>
  <si>
    <t>CLG FENELON</t>
  </si>
  <si>
    <t>CLG FRANC ROSIER</t>
  </si>
  <si>
    <t>CLG LES CORDELIERS</t>
  </si>
  <si>
    <t>CLG MASSILLON</t>
  </si>
  <si>
    <t>CLG SAINT ALYRE</t>
  </si>
  <si>
    <t>LP LES CORDELIERS</t>
  </si>
  <si>
    <t>LP SAINT ALYRE</t>
  </si>
  <si>
    <t>LYC FENELON</t>
  </si>
  <si>
    <t>LYC MASSILLON</t>
  </si>
  <si>
    <t>LYC SAINT ALYRE</t>
  </si>
  <si>
    <t>CLG SAINT PIERRE</t>
  </si>
  <si>
    <t>CLG J.B DE LA SALLE</t>
  </si>
  <si>
    <t>CLG SAINTE ANNE</t>
  </si>
  <si>
    <t>CLG SAINTE MARIE</t>
  </si>
  <si>
    <t>LYC SAINTE MARIE</t>
  </si>
  <si>
    <t>CLG SAINTE AGNES</t>
  </si>
  <si>
    <t>Total Académie postbac</t>
  </si>
  <si>
    <t>0030025L</t>
  </si>
  <si>
    <t>0030026M</t>
  </si>
  <si>
    <t>0030038A</t>
  </si>
  <si>
    <t>0030051P</t>
  </si>
  <si>
    <t>0030905T</t>
  </si>
  <si>
    <t>0030935A</t>
  </si>
  <si>
    <t>0031041R</t>
  </si>
  <si>
    <t>0031043T</t>
  </si>
  <si>
    <t>0031082K</t>
  </si>
  <si>
    <t>0150006A</t>
  </si>
  <si>
    <t>0150030B</t>
  </si>
  <si>
    <t>0150047V</t>
  </si>
  <si>
    <t>0150747F</t>
  </si>
  <si>
    <t>0430020N</t>
  </si>
  <si>
    <t>0430021P</t>
  </si>
  <si>
    <t>0430055B</t>
  </si>
  <si>
    <t>0430065M</t>
  </si>
  <si>
    <t>0430098Y</t>
  </si>
  <si>
    <t>0430947W</t>
  </si>
  <si>
    <t>0430953C</t>
  </si>
  <si>
    <t>0630018C</t>
  </si>
  <si>
    <t>0630020E</t>
  </si>
  <si>
    <t>0630021F</t>
  </si>
  <si>
    <t>0630022G</t>
  </si>
  <si>
    <t>0630023H</t>
  </si>
  <si>
    <t>0630034V</t>
  </si>
  <si>
    <t>0630041C</t>
  </si>
  <si>
    <t>0630052P</t>
  </si>
  <si>
    <t>0630054S</t>
  </si>
  <si>
    <t>0630061Z</t>
  </si>
  <si>
    <t>0630068G</t>
  </si>
  <si>
    <t>0630069H</t>
  </si>
  <si>
    <t>0630077S</t>
  </si>
  <si>
    <t>0631033F</t>
  </si>
  <si>
    <t>0631068U</t>
  </si>
  <si>
    <t>0631070W</t>
  </si>
  <si>
    <t>0631074A</t>
  </si>
  <si>
    <t>0631075B</t>
  </si>
  <si>
    <t>0631480S</t>
  </si>
  <si>
    <t>0631669X</t>
  </si>
  <si>
    <t>0631861F</t>
  </si>
  <si>
    <t>0631985R</t>
  </si>
  <si>
    <t>Internat et demi-pension</t>
  </si>
  <si>
    <t>dans les établissements du second degré</t>
  </si>
  <si>
    <t>Public et privé</t>
  </si>
  <si>
    <t>Année scolaire 2017-2018</t>
  </si>
  <si>
    <t>Source : rectorat de Clermont-Ferrand, DSE</t>
  </si>
  <si>
    <t xml:space="preserve">des élèves sous statut scolaire inscrits dans les </t>
  </si>
  <si>
    <t>établissements publics et privés sous contrat de l'académie.</t>
  </si>
  <si>
    <t>(2) Base centrale de pilotage pour les données nationales</t>
  </si>
  <si>
    <t>Année scolaire 2018-2019</t>
  </si>
  <si>
    <t>(1) Données issues du constat national du 29/09/2018 (application SYSCA)</t>
  </si>
  <si>
    <t>Total élèves</t>
  </si>
  <si>
    <t>Public</t>
  </si>
  <si>
    <t>Privé</t>
  </si>
  <si>
    <t>Régime scolaire selon le secteur</t>
  </si>
  <si>
    <t>Evolution des régimes scolaires</t>
  </si>
  <si>
    <t>Nb</t>
  </si>
  <si>
    <t>Régime scolaire selon le cycle de formation</t>
  </si>
  <si>
    <t xml:space="preserve">Commune </t>
  </si>
  <si>
    <t>Part cumulée croissante</t>
  </si>
  <si>
    <t>Part cumulée décroissante</t>
  </si>
  <si>
    <t xml:space="preserve">Régime scolaire des élèves des établissements publics par département </t>
  </si>
  <si>
    <t>Régime scolaire des élèves des établissements publics par département et sexe</t>
  </si>
  <si>
    <t>Régime scolaire des élèves des établissements publics de l'Allier</t>
  </si>
  <si>
    <t>Régime scolaire des élèves des établissements publics du Cantal</t>
  </si>
  <si>
    <t>Régime scolaire des élèves des établissements publics de Haute-Loire</t>
  </si>
  <si>
    <t>Régime scolaire des élèves des établissements publics du Puy-de-Dôme</t>
  </si>
  <si>
    <t xml:space="preserve">Régime scolaire des élèves des établissements privés par département </t>
  </si>
  <si>
    <t>Régime scolaire des élèves des établissements privés par département et sexe</t>
  </si>
  <si>
    <t>Régime scolaire des élèves des établissements privés de l'Allier</t>
  </si>
  <si>
    <t>Régime scolaire des élèves des établissements privés du Cantal</t>
  </si>
  <si>
    <t>Régime scolaire des élèves des établissements privés de Haute-Loire</t>
  </si>
  <si>
    <t>Régime scolaire des élèves des établissements privés du Puy-de-Dôme</t>
  </si>
  <si>
    <t>2007-2018</t>
  </si>
  <si>
    <t>1er cycle</t>
  </si>
  <si>
    <t>2d cycle général et technologique</t>
  </si>
  <si>
    <t>2d cycle professionnel</t>
  </si>
  <si>
    <t>Second degré : enseignement spécial</t>
  </si>
  <si>
    <t>Classe préparatoire aux grandes écoles</t>
  </si>
  <si>
    <t>Section de technicien supérieur</t>
  </si>
  <si>
    <t>Préparation diverse post-bac</t>
  </si>
  <si>
    <t>Préparation diverse pré-bac</t>
  </si>
  <si>
    <t>Régime scolaire selon le type d'établissement</t>
  </si>
  <si>
    <t>Régime scolaire par type d'établissement et sexe</t>
  </si>
  <si>
    <t>Agriculteurs exploitants</t>
  </si>
  <si>
    <t>Artisans, commerçants et chefs d'entreprise</t>
  </si>
  <si>
    <t>Cadres et professions intellectuelles supérieures</t>
  </si>
  <si>
    <t>Professions intermédiaires</t>
  </si>
  <si>
    <t>Employés</t>
  </si>
  <si>
    <t>Ouvriers</t>
  </si>
  <si>
    <t>Retraités</t>
  </si>
  <si>
    <t>Autres personnes sans activité professionnelle</t>
  </si>
  <si>
    <t>Non renseigné</t>
  </si>
  <si>
    <t>Régime scolaire selon la PCS détaillée</t>
  </si>
  <si>
    <t>COMPARAISON</t>
  </si>
  <si>
    <t>Année scolaire 2010-2011</t>
  </si>
  <si>
    <t>en %</t>
  </si>
  <si>
    <t>2018-2019</t>
  </si>
  <si>
    <t>2.4%</t>
  </si>
  <si>
    <t>2.5%</t>
  </si>
  <si>
    <t>2.9%</t>
  </si>
  <si>
    <t>3.1%</t>
  </si>
  <si>
    <t>4.0%</t>
  </si>
  <si>
    <t>4.3%</t>
  </si>
  <si>
    <t>5.4%</t>
  </si>
  <si>
    <t>5.6%</t>
  </si>
  <si>
    <t>6.1%</t>
  </si>
  <si>
    <t>6.3%</t>
  </si>
  <si>
    <t>6.5%</t>
  </si>
  <si>
    <t>7.2%</t>
  </si>
  <si>
    <t>7.3%</t>
  </si>
  <si>
    <t>7.7%</t>
  </si>
  <si>
    <t>8.1%</t>
  </si>
  <si>
    <t>8.2%</t>
  </si>
  <si>
    <t>8.5%</t>
  </si>
  <si>
    <t>8.9%</t>
  </si>
  <si>
    <t>9.6%</t>
  </si>
  <si>
    <t>10.3%</t>
  </si>
  <si>
    <t>10.9%</t>
  </si>
  <si>
    <t>11.1%</t>
  </si>
  <si>
    <t>11.3%</t>
  </si>
  <si>
    <t>11.9%</t>
  </si>
  <si>
    <t>12.0%</t>
  </si>
  <si>
    <t>12.1%</t>
  </si>
  <si>
    <t>12.3%</t>
  </si>
  <si>
    <t>12.6%</t>
  </si>
  <si>
    <t>13.1%</t>
  </si>
  <si>
    <t>13.2%</t>
  </si>
  <si>
    <t>13.3%</t>
  </si>
  <si>
    <t>13.9%</t>
  </si>
  <si>
    <t>14.6%</t>
  </si>
  <si>
    <t>14.7%</t>
  </si>
  <si>
    <t>15.2%</t>
  </si>
  <si>
    <t>17.1%</t>
  </si>
  <si>
    <t>19.0%</t>
  </si>
  <si>
    <t>21.4%</t>
  </si>
  <si>
    <t>21.5%</t>
  </si>
  <si>
    <t>22.4%</t>
  </si>
  <si>
    <t>23.9%</t>
  </si>
  <si>
    <t>25.2%</t>
  </si>
  <si>
    <t>25.6%</t>
  </si>
  <si>
    <t>38.0%</t>
  </si>
  <si>
    <t>43.6%</t>
  </si>
  <si>
    <t>LP GODEFROY DE
BOUILLON</t>
  </si>
  <si>
    <t>LP RENE RAMBAUD -
COIFFURE</t>
  </si>
  <si>
    <t>LYC GODEFROY DE
BOUILLON</t>
  </si>
  <si>
    <t>CLG SEVIGNE SAINT
LOUIS</t>
  </si>
  <si>
    <t>LYC SEVIGNE SAINT
LOUIS</t>
  </si>
  <si>
    <t>CLG SAINTE JEANNE
D'ARC</t>
  </si>
  <si>
    <t>France 2016-2017</t>
  </si>
  <si>
    <t>Académie 2018-2019</t>
  </si>
  <si>
    <t>Sources et champ : académie : SYSCA 2018, France : BCP 2016 (métro+5DOM)</t>
  </si>
  <si>
    <t>(1) y compris sections d'enseignement général et professionnel adapté (SEGPA)</t>
  </si>
  <si>
    <t xml:space="preserve">(2) y compris sections d'enseignement professionnel (SEP) des lycées </t>
  </si>
  <si>
    <t xml:space="preserve">(3) y compris sections d'enseignement général et technologiques (SGT) des LP </t>
  </si>
  <si>
    <t>(4) Etablissements régionaux d'enseignement adapté</t>
  </si>
  <si>
    <t>% internes</t>
  </si>
  <si>
    <t>Collèges (1)</t>
  </si>
  <si>
    <t>Lycées professionnels (2)</t>
  </si>
  <si>
    <t>Lycées (3)</t>
  </si>
  <si>
    <t>EREA (4)</t>
  </si>
  <si>
    <t>Part de demi-pens.</t>
  </si>
  <si>
    <t>% demi-pens.</t>
  </si>
  <si>
    <t>Part d'externes</t>
  </si>
  <si>
    <t>% externes</t>
  </si>
  <si>
    <t>Régime scolaire des élèves postbac par établissement</t>
  </si>
  <si>
    <t>LP(2)</t>
  </si>
  <si>
    <t>-</t>
  </si>
  <si>
    <t>France 2017-2018</t>
  </si>
  <si>
    <t>(les onglets de couleur bleu correspondent aux tableaux en annex de la note)</t>
  </si>
  <si>
    <t>Fichier des tableaux utilisés  dans la note statistique n°06-18</t>
  </si>
  <si>
    <t>Disponible sur http://stat.ac-clermont.fr/SSAPublicationsDistributeur.php?id=3b946fb417c695dd48d967c50341bfda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</si>
</sst>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\ _€_-;\-* #,##0.00\ _€_-;_-* &quot;-&quot;??\ _€_-;_-@_-"/>
    <numFmt numFmtId="164" formatCode="_(* #,##0_);_(* \(#,##0\);_(* &quot;-&quot;??_);_(@_)"/>
    <numFmt numFmtId="165" formatCode="_(* #,##0.0_);_(* \(#,##0.0\);_(* &quot;-&quot;??_);_(@_)"/>
    <numFmt numFmtId="166" formatCode="0.0"/>
    <numFmt numFmtId="167" formatCode="0.0%"/>
    <numFmt numFmtId="168" formatCode="###########0"/>
    <numFmt numFmtId="169" formatCode="#0.0"/>
    <numFmt numFmtId="170" formatCode="#########0"/>
    <numFmt numFmtId="171" formatCode="#####0"/>
    <numFmt numFmtId="172" formatCode="####################0"/>
    <numFmt numFmtId="173" formatCode="0.0&quot;   &quot;"/>
    <numFmt numFmtId="174" formatCode="#,##0.0&quot;   &quot;"/>
    <numFmt numFmtId="175" formatCode="#,###"/>
    <numFmt numFmtId="176" formatCode="#,###&quot;  &quot;"/>
    <numFmt numFmtId="177" formatCode="&quot;  &quot;@"/>
    <numFmt numFmtId="178" formatCode="#,##0&quot; &quot;"/>
  </numFmts>
  <fonts count="7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sz val="18"/>
      <color theme="3"/>
      <name val="Cambria"/>
      <family val="1"/>
    </font>
    <font>
      <b/>
      <i/>
      <sz val="12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9"/>
      <color indexed="9"/>
      <name val="System"/>
      <family val="2"/>
    </font>
    <font>
      <sz val="10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14"/>
      <name val="Arial Narrow"/>
      <family val="2"/>
    </font>
    <font>
      <sz val="10"/>
      <name val="Calibri"/>
      <family val="2"/>
      <scheme val="minor"/>
    </font>
    <font>
      <sz val="10"/>
      <color indexed="8"/>
      <name val="Arial"/>
      <family val="2"/>
    </font>
    <font>
      <b/>
      <sz val="8"/>
      <color indexed="8"/>
      <name val="Arial Narrow"/>
      <family val="2"/>
    </font>
    <font>
      <sz val="8"/>
      <color indexed="8"/>
      <name val="Arial Narrow"/>
      <family val="2"/>
    </font>
    <font>
      <sz val="9"/>
      <color indexed="8"/>
      <name val="Arial Narrow"/>
      <family val="2"/>
    </font>
    <font>
      <b/>
      <sz val="12"/>
      <name val="Arial"/>
      <family val="2"/>
    </font>
    <font>
      <sz val="14"/>
      <name val="Arial Narrow"/>
      <family val="2"/>
    </font>
    <font>
      <b/>
      <sz val="14"/>
      <color indexed="8"/>
      <name val="Arial Narrow"/>
      <family val="2"/>
    </font>
    <font>
      <b/>
      <sz val="10"/>
      <name val="Arial"/>
      <family val="2"/>
    </font>
    <font>
      <b/>
      <i/>
      <sz val="12"/>
      <color rgb="FF00B0F0"/>
      <name val="Arial Narrow"/>
      <family val="2"/>
    </font>
    <font>
      <b/>
      <i/>
      <sz val="10"/>
      <name val="Arial Narrow"/>
      <family val="2"/>
    </font>
    <font>
      <sz val="8"/>
      <color theme="1"/>
      <name val="Arial Narrow"/>
      <family val="2"/>
    </font>
    <font>
      <sz val="11"/>
      <name val="Calibri"/>
      <family val="2"/>
      <scheme val="minor"/>
    </font>
    <font>
      <b/>
      <sz val="8"/>
      <name val="Arial Narrow"/>
      <family val="2"/>
    </font>
    <font>
      <sz val="8"/>
      <name val="Arial Narrow"/>
      <family val="2"/>
    </font>
    <font>
      <b/>
      <i/>
      <sz val="8"/>
      <name val="Arial Narrow"/>
      <family val="2"/>
    </font>
    <font>
      <b/>
      <sz val="11"/>
      <name val="Arial Narrow"/>
      <family val="2"/>
    </font>
    <font>
      <b/>
      <sz val="12"/>
      <color indexed="8"/>
      <name val="Arial Narrow"/>
      <family val="2"/>
    </font>
    <font>
      <b/>
      <sz val="10"/>
      <color indexed="8"/>
      <name val="Arial Narrow"/>
      <family val="2"/>
    </font>
    <font>
      <b/>
      <sz val="7"/>
      <color indexed="8"/>
      <name val="Arial Narrow"/>
      <family val="2"/>
    </font>
    <font>
      <sz val="7"/>
      <color indexed="8"/>
      <name val="Arial Narrow"/>
      <family val="2"/>
    </font>
    <font>
      <b/>
      <sz val="8"/>
      <name val="Times New Roman"/>
      <family val="1"/>
    </font>
    <font>
      <b/>
      <sz val="10"/>
      <color indexed="9"/>
      <name val="System"/>
      <family val="2"/>
    </font>
    <font>
      <sz val="8"/>
      <color rgb="FF000000"/>
      <name val="Arial Narrow"/>
      <family val="2"/>
    </font>
    <font>
      <sz val="8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 tint="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8"/>
      <color indexed="8"/>
      <name val="Arial"/>
      <family val="2"/>
    </font>
    <font>
      <i/>
      <sz val="8"/>
      <color theme="1" tint="0.499984740745262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i/>
      <sz val="10"/>
      <color theme="1"/>
      <name val="Arial"/>
      <family val="2"/>
    </font>
    <font>
      <b/>
      <sz val="7"/>
      <color theme="1"/>
      <name val="Arial"/>
      <family val="2"/>
    </font>
    <font>
      <b/>
      <i/>
      <sz val="7"/>
      <color theme="1" tint="0.499984740745262"/>
      <name val="Arial"/>
      <family val="2"/>
    </font>
    <font>
      <b/>
      <sz val="7"/>
      <color indexed="8"/>
      <name val="Arial"/>
      <family val="2"/>
    </font>
    <font>
      <sz val="10"/>
      <color theme="1"/>
      <name val="Arial Narrow"/>
      <family val="2"/>
    </font>
    <font>
      <i/>
      <sz val="10"/>
      <color indexed="8"/>
      <name val="Arial Narrow"/>
      <family val="2"/>
    </font>
    <font>
      <sz val="10"/>
      <color indexed="8"/>
      <name val="Arial Narrow"/>
      <family val="2"/>
    </font>
    <font>
      <b/>
      <sz val="6"/>
      <color indexed="8"/>
      <name val="Arial Narrow"/>
      <family val="2"/>
    </font>
    <font>
      <sz val="6"/>
      <color indexed="8"/>
      <name val="Arial Narrow"/>
      <family val="2"/>
    </font>
    <font>
      <b/>
      <sz val="6"/>
      <name val="Arial Narrow"/>
      <family val="2"/>
    </font>
    <font>
      <sz val="6"/>
      <name val="Arial Narrow"/>
      <family val="2"/>
    </font>
    <font>
      <sz val="7"/>
      <color theme="1"/>
      <name val="Calibri"/>
      <family val="2"/>
      <scheme val="minor"/>
    </font>
    <font>
      <b/>
      <sz val="7"/>
      <name val="Arial Narrow"/>
      <family val="2"/>
    </font>
    <font>
      <i/>
      <sz val="10"/>
      <color theme="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AFBFE"/>
        <bgColor indexed="64"/>
      </patternFill>
    </fill>
    <fill>
      <patternFill patternType="solid">
        <fgColor theme="4" tint="0.79998168889431442"/>
        <bgColor indexed="64"/>
      </patternFill>
    </fill>
  </fills>
  <borders count="1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/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rgb="FFB0B7BB"/>
      </top>
      <bottom style="thin">
        <color rgb="FFB0B7BB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B0B7BB"/>
      </bottom>
      <diagonal/>
    </border>
    <border>
      <left style="thin">
        <color auto="1"/>
      </left>
      <right style="thin">
        <color indexed="8"/>
      </right>
      <top/>
      <bottom style="thin">
        <color rgb="FFB0B7BB"/>
      </bottom>
      <diagonal/>
    </border>
    <border>
      <left style="thin">
        <color auto="1"/>
      </left>
      <right/>
      <top style="thin">
        <color rgb="FFB0B7BB"/>
      </top>
      <bottom style="thin">
        <color rgb="FFB0B7BB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B0B7BB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8"/>
      </right>
      <top style="thin">
        <color rgb="FFB0B7BB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B0B7BB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B0B7BB"/>
      </bottom>
      <diagonal/>
    </border>
    <border>
      <left style="thin">
        <color auto="1"/>
      </left>
      <right/>
      <top/>
      <bottom style="thin">
        <color rgb="FFB0B7BB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B0B7BB"/>
      </top>
      <bottom/>
      <diagonal/>
    </border>
    <border>
      <left style="thin">
        <color indexed="64"/>
      </left>
      <right style="thin">
        <color rgb="FFB0B7BB"/>
      </right>
      <top style="thin">
        <color indexed="64"/>
      </top>
      <bottom style="thin">
        <color indexed="64"/>
      </bottom>
      <diagonal/>
    </border>
    <border>
      <left style="thin">
        <color rgb="FFB0B7BB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 style="dash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thin">
        <color rgb="FF000000"/>
      </right>
      <top style="thin">
        <color rgb="FF000000"/>
      </top>
      <bottom/>
      <diagonal/>
    </border>
    <border>
      <left style="dashed">
        <color rgb="FF000000"/>
      </left>
      <right style="thin">
        <color rgb="FF000000"/>
      </right>
      <top/>
      <bottom/>
      <diagonal/>
    </border>
    <border>
      <left style="dashed">
        <color rgb="FF000000"/>
      </left>
      <right style="thin">
        <color rgb="FF000000"/>
      </right>
      <top/>
      <bottom style="thin">
        <color rgb="FF000000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31" fillId="0" borderId="0"/>
  </cellStyleXfs>
  <cellXfs count="678">
    <xf numFmtId="0" fontId="0" fillId="0" borderId="0" xfId="0"/>
    <xf numFmtId="0" fontId="0" fillId="33" borderId="0" xfId="0" applyNumberFormat="1" applyFont="1" applyFill="1" applyBorder="1" applyAlignment="1" applyProtection="1"/>
    <xf numFmtId="0" fontId="19" fillId="34" borderId="10" xfId="0" applyNumberFormat="1" applyFont="1" applyFill="1" applyBorder="1" applyAlignment="1" applyProtection="1">
      <alignment horizontal="right" wrapText="1"/>
    </xf>
    <xf numFmtId="0" fontId="18" fillId="34" borderId="10" xfId="0" applyNumberFormat="1" applyFont="1" applyFill="1" applyBorder="1" applyAlignment="1" applyProtection="1">
      <alignment horizontal="center" wrapText="1"/>
    </xf>
    <xf numFmtId="0" fontId="18" fillId="34" borderId="10" xfId="0" applyNumberFormat="1" applyFont="1" applyFill="1" applyBorder="1" applyAlignment="1" applyProtection="1">
      <alignment horizontal="left" vertical="top" wrapText="1"/>
    </xf>
    <xf numFmtId="0" fontId="20" fillId="35" borderId="10" xfId="0" applyNumberFormat="1" applyFont="1" applyFill="1" applyBorder="1" applyAlignment="1" applyProtection="1">
      <alignment horizontal="right" wrapText="1"/>
    </xf>
    <xf numFmtId="0" fontId="3" fillId="0" borderId="1" xfId="3"/>
    <xf numFmtId="0" fontId="5" fillId="0" borderId="0" xfId="6"/>
    <xf numFmtId="0" fontId="0" fillId="0" borderId="0" xfId="0" applyFont="1"/>
    <xf numFmtId="0" fontId="21" fillId="0" borderId="0" xfId="2" applyFont="1"/>
    <xf numFmtId="0" fontId="22" fillId="0" borderId="0" xfId="0" applyFont="1" applyAlignment="1">
      <alignment horizontal="left" vertical="center"/>
    </xf>
    <xf numFmtId="164" fontId="26" fillId="0" borderId="25" xfId="1" applyNumberFormat="1" applyFont="1" applyBorder="1" applyAlignment="1">
      <alignment vertical="center"/>
    </xf>
    <xf numFmtId="164" fontId="26" fillId="0" borderId="27" xfId="1" applyNumberFormat="1" applyFont="1" applyBorder="1" applyAlignment="1">
      <alignment vertical="center"/>
    </xf>
    <xf numFmtId="164" fontId="24" fillId="36" borderId="20" xfId="1" applyNumberFormat="1" applyFont="1" applyFill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30" fillId="0" borderId="0" xfId="0" applyFont="1"/>
    <xf numFmtId="1" fontId="30" fillId="0" borderId="0" xfId="0" applyNumberFormat="1" applyFont="1"/>
    <xf numFmtId="0" fontId="32" fillId="0" borderId="24" xfId="43" applyFont="1" applyBorder="1" applyAlignment="1">
      <alignment horizontal="center"/>
    </xf>
    <xf numFmtId="0" fontId="33" fillId="0" borderId="29" xfId="43" applyFont="1" applyBorder="1"/>
    <xf numFmtId="164" fontId="33" fillId="0" borderId="30" xfId="1" applyNumberFormat="1" applyFont="1" applyBorder="1"/>
    <xf numFmtId="164" fontId="33" fillId="0" borderId="31" xfId="1" applyNumberFormat="1" applyFont="1" applyBorder="1"/>
    <xf numFmtId="164" fontId="33" fillId="0" borderId="29" xfId="1" applyNumberFormat="1" applyFont="1" applyBorder="1"/>
    <xf numFmtId="164" fontId="33" fillId="0" borderId="32" xfId="1" applyNumberFormat="1" applyFont="1" applyBorder="1"/>
    <xf numFmtId="0" fontId="33" fillId="0" borderId="33" xfId="43" applyFont="1" applyBorder="1"/>
    <xf numFmtId="164" fontId="33" fillId="0" borderId="34" xfId="1" applyNumberFormat="1" applyFont="1" applyBorder="1"/>
    <xf numFmtId="164" fontId="33" fillId="0" borderId="35" xfId="1" applyNumberFormat="1" applyFont="1" applyBorder="1"/>
    <xf numFmtId="164" fontId="33" fillId="0" borderId="33" xfId="1" applyNumberFormat="1" applyFont="1" applyBorder="1"/>
    <xf numFmtId="164" fontId="33" fillId="0" borderId="36" xfId="1" applyNumberFormat="1" applyFont="1" applyBorder="1"/>
    <xf numFmtId="0" fontId="32" fillId="0" borderId="38" xfId="43" applyFont="1" applyBorder="1"/>
    <xf numFmtId="164" fontId="32" fillId="0" borderId="39" xfId="1" applyNumberFormat="1" applyFont="1" applyBorder="1"/>
    <xf numFmtId="164" fontId="32" fillId="0" borderId="40" xfId="1" applyNumberFormat="1" applyFont="1" applyBorder="1"/>
    <xf numFmtId="164" fontId="32" fillId="0" borderId="38" xfId="1" applyNumberFormat="1" applyFont="1" applyBorder="1"/>
    <xf numFmtId="164" fontId="32" fillId="0" borderId="41" xfId="1" applyNumberFormat="1" applyFont="1" applyBorder="1"/>
    <xf numFmtId="166" fontId="33" fillId="0" borderId="30" xfId="43" applyNumberFormat="1" applyFont="1" applyBorder="1"/>
    <xf numFmtId="166" fontId="33" fillId="0" borderId="31" xfId="43" applyNumberFormat="1" applyFont="1" applyBorder="1"/>
    <xf numFmtId="166" fontId="33" fillId="0" borderId="29" xfId="43" applyNumberFormat="1" applyFont="1" applyBorder="1"/>
    <xf numFmtId="166" fontId="33" fillId="0" borderId="32" xfId="43" applyNumberFormat="1" applyFont="1" applyBorder="1"/>
    <xf numFmtId="166" fontId="33" fillId="0" borderId="34" xfId="43" applyNumberFormat="1" applyFont="1" applyBorder="1"/>
    <xf numFmtId="166" fontId="33" fillId="0" borderId="35" xfId="43" applyNumberFormat="1" applyFont="1" applyBorder="1"/>
    <xf numFmtId="166" fontId="33" fillId="0" borderId="33" xfId="43" applyNumberFormat="1" applyFont="1" applyBorder="1"/>
    <xf numFmtId="166" fontId="33" fillId="0" borderId="36" xfId="43" applyNumberFormat="1" applyFont="1" applyBorder="1"/>
    <xf numFmtId="1" fontId="32" fillId="0" borderId="39" xfId="43" applyNumberFormat="1" applyFont="1" applyBorder="1"/>
    <xf numFmtId="1" fontId="32" fillId="0" borderId="40" xfId="43" applyNumberFormat="1" applyFont="1" applyBorder="1"/>
    <xf numFmtId="1" fontId="32" fillId="0" borderId="38" xfId="43" applyNumberFormat="1" applyFont="1" applyBorder="1"/>
    <xf numFmtId="1" fontId="32" fillId="0" borderId="41" xfId="43" applyNumberFormat="1" applyFont="1" applyBorder="1"/>
    <xf numFmtId="164" fontId="33" fillId="0" borderId="30" xfId="1" applyNumberFormat="1" applyFont="1" applyBorder="1" applyAlignment="1"/>
    <xf numFmtId="164" fontId="33" fillId="0" borderId="31" xfId="1" applyNumberFormat="1" applyFont="1" applyBorder="1" applyAlignment="1"/>
    <xf numFmtId="164" fontId="33" fillId="0" borderId="29" xfId="1" applyNumberFormat="1" applyFont="1" applyBorder="1" applyAlignment="1"/>
    <xf numFmtId="164" fontId="33" fillId="0" borderId="32" xfId="1" applyNumberFormat="1" applyFont="1" applyBorder="1" applyAlignment="1"/>
    <xf numFmtId="164" fontId="33" fillId="0" borderId="34" xfId="1" applyNumberFormat="1" applyFont="1" applyBorder="1" applyAlignment="1"/>
    <xf numFmtId="164" fontId="33" fillId="0" borderId="35" xfId="1" applyNumberFormat="1" applyFont="1" applyBorder="1" applyAlignment="1"/>
    <xf numFmtId="164" fontId="33" fillId="0" borderId="33" xfId="1" applyNumberFormat="1" applyFont="1" applyBorder="1" applyAlignment="1"/>
    <xf numFmtId="164" fontId="33" fillId="0" borderId="36" xfId="1" applyNumberFormat="1" applyFont="1" applyBorder="1" applyAlignment="1"/>
    <xf numFmtId="164" fontId="32" fillId="0" borderId="39" xfId="1" applyNumberFormat="1" applyFont="1" applyBorder="1" applyAlignment="1"/>
    <xf numFmtId="164" fontId="32" fillId="0" borderId="40" xfId="1" applyNumberFormat="1" applyFont="1" applyBorder="1" applyAlignment="1"/>
    <xf numFmtId="164" fontId="32" fillId="0" borderId="38" xfId="1" applyNumberFormat="1" applyFont="1" applyBorder="1" applyAlignment="1"/>
    <xf numFmtId="164" fontId="32" fillId="0" borderId="41" xfId="1" applyNumberFormat="1" applyFont="1" applyBorder="1" applyAlignment="1"/>
    <xf numFmtId="164" fontId="33" fillId="0" borderId="34" xfId="1" applyNumberFormat="1" applyFont="1" applyFill="1" applyBorder="1" applyAlignment="1"/>
    <xf numFmtId="164" fontId="33" fillId="0" borderId="35" xfId="1" applyNumberFormat="1" applyFont="1" applyFill="1" applyBorder="1" applyAlignment="1"/>
    <xf numFmtId="164" fontId="33" fillId="0" borderId="33" xfId="1" applyNumberFormat="1" applyFont="1" applyFill="1" applyBorder="1" applyAlignment="1"/>
    <xf numFmtId="164" fontId="33" fillId="0" borderId="36" xfId="1" applyNumberFormat="1" applyFont="1" applyFill="1" applyBorder="1" applyAlignment="1"/>
    <xf numFmtId="1" fontId="30" fillId="0" borderId="0" xfId="1" applyNumberFormat="1" applyFont="1"/>
    <xf numFmtId="0" fontId="26" fillId="0" borderId="0" xfId="0" applyFont="1"/>
    <xf numFmtId="0" fontId="29" fillId="0" borderId="0" xfId="0" applyFont="1" applyAlignment="1">
      <alignment horizontal="left" vertical="top"/>
    </xf>
    <xf numFmtId="0" fontId="0" fillId="0" borderId="0" xfId="0" applyAlignment="1">
      <alignment horizontal="centerContinuous" wrapText="1"/>
    </xf>
    <xf numFmtId="0" fontId="22" fillId="0" borderId="0" xfId="0" applyFont="1" applyAlignment="1">
      <alignment horizontal="left" vertical="top"/>
    </xf>
    <xf numFmtId="0" fontId="23" fillId="0" borderId="0" xfId="0" applyFont="1" applyAlignment="1">
      <alignment horizontal="centerContinuous" wrapText="1"/>
    </xf>
    <xf numFmtId="0" fontId="23" fillId="0" borderId="0" xfId="0" applyFont="1" applyAlignment="1">
      <alignment horizontal="centerContinuous"/>
    </xf>
    <xf numFmtId="0" fontId="35" fillId="0" borderId="0" xfId="0" applyFont="1" applyAlignment="1">
      <alignment horizontal="centerContinuous"/>
    </xf>
    <xf numFmtId="0" fontId="36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37" fillId="0" borderId="0" xfId="43" applyFont="1" applyAlignment="1">
      <alignment horizontal="left" vertical="center"/>
    </xf>
    <xf numFmtId="0" fontId="34" fillId="0" borderId="0" xfId="43" applyFont="1" applyAlignment="1">
      <alignment horizontal="left" vertical="center"/>
    </xf>
    <xf numFmtId="0" fontId="34" fillId="0" borderId="0" xfId="43" applyFont="1" applyAlignment="1">
      <alignment horizontal="center" vertical="center" wrapText="1"/>
    </xf>
    <xf numFmtId="0" fontId="34" fillId="0" borderId="0" xfId="43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34" fillId="0" borderId="0" xfId="43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wrapText="1"/>
    </xf>
    <xf numFmtId="0" fontId="0" fillId="0" borderId="0" xfId="0" applyAlignment="1"/>
    <xf numFmtId="0" fontId="23" fillId="0" borderId="0" xfId="0" applyFont="1" applyAlignment="1">
      <alignment horizontal="center"/>
    </xf>
    <xf numFmtId="0" fontId="0" fillId="0" borderId="0" xfId="0" applyAlignment="1">
      <alignment horizontal="left" vertical="top"/>
    </xf>
    <xf numFmtId="0" fontId="38" fillId="0" borderId="0" xfId="0" applyFont="1" applyAlignment="1"/>
    <xf numFmtId="0" fontId="0" fillId="0" borderId="0" xfId="0" applyFont="1" applyAlignment="1"/>
    <xf numFmtId="0" fontId="29" fillId="0" borderId="0" xfId="0" applyFont="1" applyAlignment="1">
      <alignment horizontal="centerContinuous"/>
    </xf>
    <xf numFmtId="0" fontId="0" fillId="0" borderId="0" xfId="0" applyAlignment="1">
      <alignment horizontal="left"/>
    </xf>
    <xf numFmtId="0" fontId="29" fillId="0" borderId="0" xfId="0" applyFont="1" applyAlignment="1">
      <alignment horizontal="centerContinuous" vertical="center"/>
    </xf>
    <xf numFmtId="0" fontId="36" fillId="0" borderId="0" xfId="0" applyFont="1" applyAlignment="1">
      <alignment horizontal="centerContinuous" vertical="center"/>
    </xf>
    <xf numFmtId="0" fontId="29" fillId="0" borderId="0" xfId="0" applyFont="1" applyAlignment="1">
      <alignment horizontal="right" vertical="center"/>
    </xf>
    <xf numFmtId="0" fontId="36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0" fillId="37" borderId="0" xfId="0" applyFont="1" applyFill="1" applyBorder="1" applyAlignment="1">
      <alignment horizontal="left"/>
    </xf>
    <xf numFmtId="1" fontId="26" fillId="0" borderId="0" xfId="0" applyNumberFormat="1" applyFont="1"/>
    <xf numFmtId="0" fontId="29" fillId="38" borderId="0" xfId="0" applyFont="1" applyFill="1" applyAlignment="1">
      <alignment horizontal="left" vertical="center"/>
    </xf>
    <xf numFmtId="0" fontId="26" fillId="38" borderId="0" xfId="0" applyFont="1" applyFill="1"/>
    <xf numFmtId="1" fontId="26" fillId="38" borderId="0" xfId="0" applyNumberFormat="1" applyFont="1" applyFill="1"/>
    <xf numFmtId="0" fontId="39" fillId="38" borderId="0" xfId="0" applyFont="1" applyFill="1" applyAlignment="1">
      <alignment horizontal="left" vertical="center"/>
    </xf>
    <xf numFmtId="0" fontId="40" fillId="38" borderId="23" xfId="0" applyFont="1" applyFill="1" applyBorder="1" applyAlignment="1">
      <alignment horizontal="right" vertical="center" wrapText="1"/>
    </xf>
    <xf numFmtId="0" fontId="40" fillId="38" borderId="42" xfId="0" applyFont="1" applyFill="1" applyBorder="1" applyAlignment="1">
      <alignment horizontal="right" vertical="center" wrapText="1"/>
    </xf>
    <xf numFmtId="0" fontId="32" fillId="38" borderId="24" xfId="43" applyFont="1" applyFill="1" applyBorder="1" applyAlignment="1">
      <alignment horizontal="center"/>
    </xf>
    <xf numFmtId="0" fontId="27" fillId="38" borderId="26" xfId="0" applyFont="1" applyFill="1" applyBorder="1" applyAlignment="1">
      <alignment horizontal="left" vertical="center"/>
    </xf>
    <xf numFmtId="165" fontId="27" fillId="38" borderId="43" xfId="1" applyNumberFormat="1" applyFont="1" applyFill="1" applyBorder="1" applyAlignment="1">
      <alignment horizontal="right" vertical="center"/>
    </xf>
    <xf numFmtId="164" fontId="28" fillId="38" borderId="26" xfId="1" applyNumberFormat="1" applyFont="1" applyFill="1" applyBorder="1" applyAlignment="1">
      <alignment horizontal="right" vertical="center"/>
    </xf>
    <xf numFmtId="0" fontId="27" fillId="38" borderId="28" xfId="0" applyFont="1" applyFill="1" applyBorder="1" applyAlignment="1">
      <alignment horizontal="left" vertical="center"/>
    </xf>
    <xf numFmtId="165" fontId="27" fillId="38" borderId="44" xfId="1" applyNumberFormat="1" applyFont="1" applyFill="1" applyBorder="1" applyAlignment="1">
      <alignment horizontal="right" vertical="center"/>
    </xf>
    <xf numFmtId="164" fontId="28" fillId="38" borderId="28" xfId="1" applyNumberFormat="1" applyFont="1" applyFill="1" applyBorder="1" applyAlignment="1">
      <alignment horizontal="right" vertical="center"/>
    </xf>
    <xf numFmtId="0" fontId="28" fillId="38" borderId="24" xfId="0" applyFont="1" applyFill="1" applyBorder="1" applyAlignment="1">
      <alignment horizontal="left" vertical="center"/>
    </xf>
    <xf numFmtId="165" fontId="28" fillId="38" borderId="46" xfId="1" applyNumberFormat="1" applyFont="1" applyFill="1" applyBorder="1" applyAlignment="1">
      <alignment horizontal="right" vertical="center"/>
    </xf>
    <xf numFmtId="164" fontId="28" fillId="38" borderId="24" xfId="1" applyNumberFormat="1" applyFont="1" applyFill="1" applyBorder="1" applyAlignment="1">
      <alignment horizontal="right" vertical="center"/>
    </xf>
    <xf numFmtId="0" fontId="32" fillId="0" borderId="24" xfId="43" applyFont="1" applyFill="1" applyBorder="1" applyAlignment="1">
      <alignment horizontal="center"/>
    </xf>
    <xf numFmtId="165" fontId="27" fillId="0" borderId="44" xfId="1" applyNumberFormat="1" applyFont="1" applyBorder="1" applyAlignment="1">
      <alignment horizontal="right" vertical="center"/>
    </xf>
    <xf numFmtId="164" fontId="28" fillId="0" borderId="28" xfId="1" applyNumberFormat="1" applyFont="1" applyBorder="1" applyAlignment="1">
      <alignment horizontal="right" vertical="center"/>
    </xf>
    <xf numFmtId="0" fontId="41" fillId="33" borderId="0" xfId="0" applyNumberFormat="1" applyFont="1" applyFill="1" applyBorder="1" applyAlignment="1" applyProtection="1"/>
    <xf numFmtId="0" fontId="42" fillId="0" borderId="0" xfId="0" applyNumberFormat="1" applyFont="1" applyFill="1" applyBorder="1" applyAlignment="1" applyProtection="1"/>
    <xf numFmtId="0" fontId="29" fillId="0" borderId="0" xfId="43" applyFont="1" applyFill="1" applyBorder="1" applyAlignment="1">
      <alignment horizontal="left" vertical="center"/>
    </xf>
    <xf numFmtId="0" fontId="27" fillId="0" borderId="0" xfId="43" applyFont="1" applyFill="1" applyBorder="1" applyAlignment="1">
      <alignment horizontal="left" vertical="center"/>
    </xf>
    <xf numFmtId="0" fontId="27" fillId="0" borderId="0" xfId="43" applyFont="1" applyFill="1" applyBorder="1" applyAlignment="1">
      <alignment horizontal="center" vertical="center" wrapText="1"/>
    </xf>
    <xf numFmtId="0" fontId="27" fillId="0" borderId="0" xfId="43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2" fillId="0" borderId="0" xfId="0" applyFont="1" applyFill="1" applyBorder="1" applyAlignment="1">
      <alignment horizontal="left" vertical="center"/>
    </xf>
    <xf numFmtId="0" fontId="42" fillId="0" borderId="0" xfId="0" applyFont="1" applyFill="1" applyBorder="1" applyAlignment="1">
      <alignment horizontal="left" vertical="center"/>
    </xf>
    <xf numFmtId="0" fontId="42" fillId="0" borderId="0" xfId="0" applyFont="1" applyFill="1" applyBorder="1" applyAlignment="1">
      <alignment vertical="center" wrapText="1"/>
    </xf>
    <xf numFmtId="0" fontId="42" fillId="0" borderId="0" xfId="0" applyFont="1" applyFill="1" applyBorder="1" applyAlignment="1">
      <alignment vertical="center"/>
    </xf>
    <xf numFmtId="171" fontId="44" fillId="0" borderId="27" xfId="0" applyNumberFormat="1" applyFont="1" applyFill="1" applyBorder="1" applyAlignment="1">
      <alignment horizontal="right"/>
    </xf>
    <xf numFmtId="171" fontId="44" fillId="0" borderId="37" xfId="0" applyNumberFormat="1" applyFont="1" applyFill="1" applyBorder="1" applyAlignment="1">
      <alignment horizontal="right"/>
    </xf>
    <xf numFmtId="171" fontId="44" fillId="0" borderId="49" xfId="0" applyNumberFormat="1" applyFont="1" applyFill="1" applyBorder="1" applyAlignment="1">
      <alignment horizontal="right"/>
    </xf>
    <xf numFmtId="171" fontId="44" fillId="0" borderId="50" xfId="0" applyNumberFormat="1" applyFont="1" applyFill="1" applyBorder="1" applyAlignment="1">
      <alignment horizontal="right"/>
    </xf>
    <xf numFmtId="171" fontId="44" fillId="0" borderId="53" xfId="0" applyNumberFormat="1" applyFont="1" applyFill="1" applyBorder="1" applyAlignment="1">
      <alignment horizontal="right"/>
    </xf>
    <xf numFmtId="171" fontId="44" fillId="0" borderId="54" xfId="0" applyNumberFormat="1" applyFont="1" applyFill="1" applyBorder="1" applyAlignment="1">
      <alignment horizontal="right"/>
    </xf>
    <xf numFmtId="171" fontId="43" fillId="0" borderId="28" xfId="0" applyNumberFormat="1" applyFont="1" applyFill="1" applyBorder="1" applyAlignment="1">
      <alignment horizontal="right"/>
    </xf>
    <xf numFmtId="171" fontId="43" fillId="0" borderId="45" xfId="0" applyNumberFormat="1" applyFont="1" applyFill="1" applyBorder="1" applyAlignment="1">
      <alignment horizontal="right"/>
    </xf>
    <xf numFmtId="171" fontId="43" fillId="0" borderId="27" xfId="0" applyNumberFormat="1" applyFont="1" applyFill="1" applyBorder="1" applyAlignment="1">
      <alignment horizontal="right"/>
    </xf>
    <xf numFmtId="171" fontId="43" fillId="0" borderId="37" xfId="0" applyNumberFormat="1" applyFont="1" applyFill="1" applyBorder="1" applyAlignment="1">
      <alignment horizontal="right"/>
    </xf>
    <xf numFmtId="0" fontId="32" fillId="0" borderId="55" xfId="43" applyFont="1" applyBorder="1" applyAlignment="1">
      <alignment horizontal="center"/>
    </xf>
    <xf numFmtId="0" fontId="32" fillId="0" borderId="56" xfId="43" applyFont="1" applyBorder="1" applyAlignment="1">
      <alignment horizontal="center"/>
    </xf>
    <xf numFmtId="166" fontId="33" fillId="0" borderId="57" xfId="43" applyNumberFormat="1" applyFont="1" applyBorder="1"/>
    <xf numFmtId="166" fontId="33" fillId="0" borderId="58" xfId="43" applyNumberFormat="1" applyFont="1" applyBorder="1"/>
    <xf numFmtId="166" fontId="33" fillId="0" borderId="59" xfId="43" applyNumberFormat="1" applyFont="1" applyBorder="1"/>
    <xf numFmtId="166" fontId="33" fillId="0" borderId="60" xfId="43" applyNumberFormat="1" applyFont="1" applyBorder="1"/>
    <xf numFmtId="166" fontId="33" fillId="0" borderId="61" xfId="43" applyNumberFormat="1" applyFont="1" applyBorder="1"/>
    <xf numFmtId="166" fontId="33" fillId="0" borderId="62" xfId="43" applyNumberFormat="1" applyFont="1" applyBorder="1"/>
    <xf numFmtId="166" fontId="32" fillId="0" borderId="57" xfId="43" applyNumberFormat="1" applyFont="1" applyBorder="1"/>
    <xf numFmtId="166" fontId="32" fillId="0" borderId="58" xfId="43" applyNumberFormat="1" applyFont="1" applyBorder="1"/>
    <xf numFmtId="166" fontId="32" fillId="0" borderId="59" xfId="43" applyNumberFormat="1" applyFont="1" applyBorder="1"/>
    <xf numFmtId="166" fontId="33" fillId="0" borderId="55" xfId="43" applyNumberFormat="1" applyFont="1" applyBorder="1"/>
    <xf numFmtId="166" fontId="32" fillId="0" borderId="63" xfId="43" applyNumberFormat="1" applyFont="1" applyBorder="1"/>
    <xf numFmtId="166" fontId="32" fillId="0" borderId="64" xfId="43" applyNumberFormat="1" applyFont="1" applyBorder="1"/>
    <xf numFmtId="0" fontId="44" fillId="0" borderId="0" xfId="0" applyFont="1"/>
    <xf numFmtId="0" fontId="44" fillId="0" borderId="66" xfId="0" applyFont="1" applyFill="1" applyBorder="1" applyAlignment="1">
      <alignment horizontal="left" vertical="top"/>
    </xf>
    <xf numFmtId="0" fontId="44" fillId="0" borderId="71" xfId="0" applyFont="1" applyFill="1" applyBorder="1" applyAlignment="1">
      <alignment horizontal="left" vertical="top"/>
    </xf>
    <xf numFmtId="171" fontId="43" fillId="0" borderId="70" xfId="0" applyNumberFormat="1" applyFont="1" applyFill="1" applyBorder="1" applyAlignment="1">
      <alignment vertical="center" textRotation="90"/>
    </xf>
    <xf numFmtId="0" fontId="44" fillId="0" borderId="76" xfId="0" applyFont="1" applyFill="1" applyBorder="1" applyAlignment="1">
      <alignment horizontal="left" vertical="top"/>
    </xf>
    <xf numFmtId="171" fontId="43" fillId="0" borderId="77" xfId="0" applyNumberFormat="1" applyFont="1" applyFill="1" applyBorder="1" applyAlignment="1">
      <alignment vertical="center" textRotation="90"/>
    </xf>
    <xf numFmtId="0" fontId="43" fillId="0" borderId="77" xfId="0" applyFont="1" applyFill="1" applyBorder="1" applyAlignment="1">
      <alignment vertical="center" textRotation="90"/>
    </xf>
    <xf numFmtId="0" fontId="44" fillId="0" borderId="77" xfId="0" applyFont="1" applyFill="1" applyBorder="1"/>
    <xf numFmtId="0" fontId="43" fillId="0" borderId="78" xfId="0" applyFont="1" applyFill="1" applyBorder="1" applyAlignment="1">
      <alignment horizontal="left" vertical="top"/>
    </xf>
    <xf numFmtId="172" fontId="26" fillId="0" borderId="85" xfId="0" applyNumberFormat="1" applyFont="1" applyFill="1" applyBorder="1" applyAlignment="1">
      <alignment horizontal="left" vertical="top"/>
    </xf>
    <xf numFmtId="172" fontId="26" fillId="0" borderId="75" xfId="0" applyNumberFormat="1" applyFont="1" applyFill="1" applyBorder="1" applyAlignment="1">
      <alignment horizontal="left" vertical="top"/>
    </xf>
    <xf numFmtId="0" fontId="24" fillId="0" borderId="68" xfId="0" applyFont="1" applyFill="1" applyBorder="1" applyAlignment="1">
      <alignment horizontal="left" vertical="top"/>
    </xf>
    <xf numFmtId="0" fontId="24" fillId="0" borderId="75" xfId="0" applyFont="1" applyFill="1" applyBorder="1" applyAlignment="1">
      <alignment horizontal="left" vertical="top"/>
    </xf>
    <xf numFmtId="0" fontId="24" fillId="0" borderId="81" xfId="0" applyFont="1" applyFill="1" applyBorder="1" applyAlignment="1">
      <alignment horizontal="center"/>
    </xf>
    <xf numFmtId="0" fontId="24" fillId="0" borderId="85" xfId="0" applyFont="1" applyFill="1" applyBorder="1" applyAlignment="1">
      <alignment horizontal="center"/>
    </xf>
    <xf numFmtId="168" fontId="26" fillId="0" borderId="88" xfId="0" applyNumberFormat="1" applyFont="1" applyFill="1" applyBorder="1" applyAlignment="1">
      <alignment horizontal="right"/>
    </xf>
    <xf numFmtId="169" fontId="26" fillId="0" borderId="79" xfId="0" applyNumberFormat="1" applyFont="1" applyFill="1" applyBorder="1" applyAlignment="1">
      <alignment horizontal="right"/>
    </xf>
    <xf numFmtId="168" fontId="26" fillId="0" borderId="89" xfId="0" applyNumberFormat="1" applyFont="1" applyFill="1" applyBorder="1" applyAlignment="1">
      <alignment horizontal="right"/>
    </xf>
    <xf numFmtId="168" fontId="26" fillId="0" borderId="84" xfId="0" applyNumberFormat="1" applyFont="1" applyFill="1" applyBorder="1" applyAlignment="1">
      <alignment horizontal="right"/>
    </xf>
    <xf numFmtId="168" fontId="26" fillId="0" borderId="90" xfId="0" applyNumberFormat="1" applyFont="1" applyFill="1" applyBorder="1" applyAlignment="1">
      <alignment horizontal="right"/>
    </xf>
    <xf numFmtId="169" fontId="26" fillId="0" borderId="49" xfId="0" applyNumberFormat="1" applyFont="1" applyFill="1" applyBorder="1" applyAlignment="1">
      <alignment horizontal="right"/>
    </xf>
    <xf numFmtId="168" fontId="26" fillId="0" borderId="0" xfId="0" applyNumberFormat="1" applyFont="1" applyFill="1" applyBorder="1" applyAlignment="1">
      <alignment horizontal="right"/>
    </xf>
    <xf numFmtId="168" fontId="26" fillId="0" borderId="91" xfId="0" applyNumberFormat="1" applyFont="1" applyFill="1" applyBorder="1" applyAlignment="1">
      <alignment horizontal="right"/>
    </xf>
    <xf numFmtId="168" fontId="24" fillId="0" borderId="73" xfId="0" applyNumberFormat="1" applyFont="1" applyFill="1" applyBorder="1" applyAlignment="1">
      <alignment horizontal="right"/>
    </xf>
    <xf numFmtId="169" fontId="24" fillId="0" borderId="80" xfId="0" applyNumberFormat="1" applyFont="1" applyFill="1" applyBorder="1" applyAlignment="1">
      <alignment horizontal="right"/>
    </xf>
    <xf numFmtId="168" fontId="24" fillId="0" borderId="92" xfId="0" applyNumberFormat="1" applyFont="1" applyFill="1" applyBorder="1" applyAlignment="1">
      <alignment horizontal="right"/>
    </xf>
    <xf numFmtId="168" fontId="24" fillId="0" borderId="93" xfId="0" applyNumberFormat="1" applyFont="1" applyFill="1" applyBorder="1" applyAlignment="1">
      <alignment horizontal="right"/>
    </xf>
    <xf numFmtId="168" fontId="24" fillId="0" borderId="0" xfId="0" applyNumberFormat="1" applyFont="1" applyFill="1" applyBorder="1" applyAlignment="1">
      <alignment horizontal="right"/>
    </xf>
    <xf numFmtId="169" fontId="24" fillId="0" borderId="49" xfId="0" applyNumberFormat="1" applyFont="1" applyFill="1" applyBorder="1" applyAlignment="1">
      <alignment horizontal="right"/>
    </xf>
    <xf numFmtId="168" fontId="24" fillId="0" borderId="91" xfId="0" applyNumberFormat="1" applyFont="1" applyFill="1" applyBorder="1" applyAlignment="1">
      <alignment horizontal="right"/>
    </xf>
    <xf numFmtId="0" fontId="27" fillId="0" borderId="0" xfId="0" applyFont="1" applyBorder="1" applyAlignment="1">
      <alignment horizontal="left" vertical="center"/>
    </xf>
    <xf numFmtId="0" fontId="27" fillId="0" borderId="85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89" xfId="0" applyBorder="1"/>
    <xf numFmtId="0" fontId="32" fillId="0" borderId="81" xfId="43" applyFont="1" applyBorder="1" applyAlignment="1">
      <alignment horizontal="center"/>
    </xf>
    <xf numFmtId="165" fontId="27" fillId="0" borderId="117" xfId="1" applyNumberFormat="1" applyFont="1" applyBorder="1" applyAlignment="1">
      <alignment horizontal="right" vertical="center"/>
    </xf>
    <xf numFmtId="164" fontId="28" fillId="0" borderId="85" xfId="1" applyNumberFormat="1" applyFont="1" applyBorder="1" applyAlignment="1">
      <alignment horizontal="right" vertical="center"/>
    </xf>
    <xf numFmtId="0" fontId="27" fillId="0" borderId="28" xfId="0" applyFont="1" applyBorder="1" applyAlignment="1">
      <alignment horizontal="left" vertical="center"/>
    </xf>
    <xf numFmtId="0" fontId="28" fillId="0" borderId="81" xfId="0" applyFont="1" applyBorder="1" applyAlignment="1">
      <alignment horizontal="left" vertical="center"/>
    </xf>
    <xf numFmtId="165" fontId="28" fillId="0" borderId="65" xfId="1" applyNumberFormat="1" applyFont="1" applyBorder="1" applyAlignment="1">
      <alignment horizontal="right" vertical="center"/>
    </xf>
    <xf numFmtId="164" fontId="28" fillId="0" borderId="81" xfId="1" applyNumberFormat="1" applyFont="1" applyBorder="1" applyAlignment="1">
      <alignment horizontal="right" vertical="center"/>
    </xf>
    <xf numFmtId="164" fontId="24" fillId="0" borderId="94" xfId="1" applyNumberFormat="1" applyFont="1" applyFill="1" applyBorder="1" applyAlignment="1">
      <alignment horizontal="center" vertical="center" wrapText="1"/>
    </xf>
    <xf numFmtId="164" fontId="24" fillId="0" borderId="119" xfId="1" applyNumberFormat="1" applyFont="1" applyFill="1" applyBorder="1" applyAlignment="1">
      <alignment horizontal="center" vertical="center" wrapText="1"/>
    </xf>
    <xf numFmtId="164" fontId="24" fillId="0" borderId="116" xfId="1" applyNumberFormat="1" applyFont="1" applyFill="1" applyBorder="1" applyAlignment="1">
      <alignment horizontal="center" vertical="center" wrapText="1"/>
    </xf>
    <xf numFmtId="3" fontId="27" fillId="0" borderId="90" xfId="1" applyNumberFormat="1" applyFont="1" applyBorder="1" applyAlignment="1">
      <alignment horizontal="right" vertical="center" wrapText="1" indent="1"/>
    </xf>
    <xf numFmtId="3" fontId="27" fillId="0" borderId="101" xfId="1" applyNumberFormat="1" applyFont="1" applyBorder="1" applyAlignment="1">
      <alignment horizontal="right" vertical="center" wrapText="1" indent="1"/>
    </xf>
    <xf numFmtId="3" fontId="28" fillId="0" borderId="53" xfId="1" applyNumberFormat="1" applyFont="1" applyBorder="1" applyAlignment="1">
      <alignment horizontal="right" vertical="center" wrapText="1" indent="1"/>
    </xf>
    <xf numFmtId="164" fontId="27" fillId="0" borderId="28" xfId="1" applyNumberFormat="1" applyFont="1" applyBorder="1" applyAlignment="1">
      <alignment vertical="center"/>
    </xf>
    <xf numFmtId="164" fontId="28" fillId="36" borderId="85" xfId="1" applyNumberFormat="1" applyFont="1" applyFill="1" applyBorder="1" applyAlignment="1">
      <alignment horizontal="left" vertical="center"/>
    </xf>
    <xf numFmtId="164" fontId="28" fillId="36" borderId="81" xfId="1" applyNumberFormat="1" applyFont="1" applyFill="1" applyBorder="1" applyAlignment="1">
      <alignment horizontal="left" vertical="center"/>
    </xf>
    <xf numFmtId="3" fontId="28" fillId="36" borderId="77" xfId="1" applyNumberFormat="1" applyFont="1" applyFill="1" applyBorder="1" applyAlignment="1">
      <alignment horizontal="right" vertical="center" wrapText="1" indent="1"/>
    </xf>
    <xf numFmtId="3" fontId="28" fillId="36" borderId="109" xfId="1" applyNumberFormat="1" applyFont="1" applyFill="1" applyBorder="1" applyAlignment="1">
      <alignment horizontal="right" vertical="center" wrapText="1" indent="1"/>
    </xf>
    <xf numFmtId="3" fontId="28" fillId="36" borderId="120" xfId="1" applyNumberFormat="1" applyFont="1" applyFill="1" applyBorder="1" applyAlignment="1">
      <alignment horizontal="right" vertical="center" wrapText="1" indent="1"/>
    </xf>
    <xf numFmtId="3" fontId="28" fillId="33" borderId="88" xfId="1" applyNumberFormat="1" applyFont="1" applyFill="1" applyBorder="1" applyAlignment="1">
      <alignment horizontal="right" vertical="center" wrapText="1" indent="1"/>
    </xf>
    <xf numFmtId="3" fontId="28" fillId="33" borderId="114" xfId="1" applyNumberFormat="1" applyFont="1" applyFill="1" applyBorder="1" applyAlignment="1">
      <alignment horizontal="right" vertical="center" wrapText="1" indent="1"/>
    </xf>
    <xf numFmtId="3" fontId="28" fillId="33" borderId="98" xfId="1" applyNumberFormat="1" applyFont="1" applyFill="1" applyBorder="1" applyAlignment="1">
      <alignment horizontal="right" vertical="center" wrapText="1" indent="1"/>
    </xf>
    <xf numFmtId="0" fontId="47" fillId="0" borderId="0" xfId="43" applyFont="1" applyBorder="1" applyAlignment="1">
      <alignment horizontal="left" vertical="center" wrapText="1"/>
    </xf>
    <xf numFmtId="0" fontId="47" fillId="0" borderId="47" xfId="43" applyFont="1" applyBorder="1" applyAlignment="1">
      <alignment horizontal="left" vertical="center" wrapText="1"/>
    </xf>
    <xf numFmtId="0" fontId="47" fillId="0" borderId="92" xfId="43" applyFont="1" applyBorder="1" applyAlignment="1">
      <alignment horizontal="left" vertical="center" wrapText="1"/>
    </xf>
    <xf numFmtId="0" fontId="47" fillId="0" borderId="93" xfId="43" applyFont="1" applyBorder="1" applyAlignment="1">
      <alignment horizontal="left" vertical="center" wrapText="1"/>
    </xf>
    <xf numFmtId="0" fontId="32" fillId="0" borderId="73" xfId="43" applyFont="1" applyBorder="1" applyAlignment="1">
      <alignment horizontal="center" vertical="center"/>
    </xf>
    <xf numFmtId="0" fontId="32" fillId="0" borderId="109" xfId="43" applyFont="1" applyBorder="1" applyAlignment="1">
      <alignment horizontal="center" vertical="center"/>
    </xf>
    <xf numFmtId="0" fontId="32" fillId="0" borderId="93" xfId="43" applyFont="1" applyBorder="1" applyAlignment="1">
      <alignment horizontal="center" vertical="center"/>
    </xf>
    <xf numFmtId="0" fontId="32" fillId="0" borderId="118" xfId="43" applyFont="1" applyBorder="1" applyAlignment="1">
      <alignment horizontal="center" vertical="center"/>
    </xf>
    <xf numFmtId="0" fontId="32" fillId="0" borderId="92" xfId="43" applyFont="1" applyBorder="1" applyAlignment="1">
      <alignment horizontal="center" vertical="center"/>
    </xf>
    <xf numFmtId="0" fontId="32" fillId="0" borderId="81" xfId="43" applyFont="1" applyBorder="1" applyAlignment="1">
      <alignment horizontal="center" vertical="center"/>
    </xf>
    <xf numFmtId="0" fontId="32" fillId="0" borderId="125" xfId="43" applyFont="1" applyBorder="1" applyAlignment="1">
      <alignment horizontal="center" vertical="center"/>
    </xf>
    <xf numFmtId="175" fontId="32" fillId="0" borderId="77" xfId="43" applyNumberFormat="1" applyFont="1" applyBorder="1" applyAlignment="1">
      <alignment vertical="center"/>
    </xf>
    <xf numFmtId="175" fontId="32" fillId="0" borderId="81" xfId="43" applyNumberFormat="1" applyFont="1" applyBorder="1" applyAlignment="1">
      <alignment vertical="center"/>
    </xf>
    <xf numFmtId="175" fontId="32" fillId="0" borderId="94" xfId="43" applyNumberFormat="1" applyFont="1" applyBorder="1" applyAlignment="1">
      <alignment vertical="center"/>
    </xf>
    <xf numFmtId="175" fontId="32" fillId="0" borderId="116" xfId="43" applyNumberFormat="1" applyFont="1" applyBorder="1" applyAlignment="1">
      <alignment vertical="center"/>
    </xf>
    <xf numFmtId="175" fontId="32" fillId="0" borderId="126" xfId="43" applyNumberFormat="1" applyFont="1" applyBorder="1" applyAlignment="1">
      <alignment vertical="center"/>
    </xf>
    <xf numFmtId="0" fontId="49" fillId="0" borderId="90" xfId="43" applyFont="1" applyBorder="1" applyAlignment="1">
      <alignment horizontal="left" vertical="center" wrapText="1"/>
    </xf>
    <xf numFmtId="0" fontId="50" fillId="0" borderId="0" xfId="43" applyFont="1" applyBorder="1" applyAlignment="1">
      <alignment horizontal="left" vertical="center" wrapText="1"/>
    </xf>
    <xf numFmtId="176" fontId="33" fillId="0" borderId="90" xfId="43" applyNumberFormat="1" applyFont="1" applyBorder="1" applyAlignment="1">
      <alignment horizontal="right" vertical="center"/>
    </xf>
    <xf numFmtId="176" fontId="33" fillId="0" borderId="101" xfId="43" applyNumberFormat="1" applyFont="1" applyBorder="1" applyAlignment="1">
      <alignment horizontal="right" vertical="center"/>
    </xf>
    <xf numFmtId="176" fontId="32" fillId="0" borderId="47" xfId="43" applyNumberFormat="1" applyFont="1" applyBorder="1" applyAlignment="1">
      <alignment horizontal="right" vertical="center"/>
    </xf>
    <xf numFmtId="176" fontId="33" fillId="0" borderId="127" xfId="43" applyNumberFormat="1" applyFont="1" applyBorder="1" applyAlignment="1">
      <alignment horizontal="right" vertical="center"/>
    </xf>
    <xf numFmtId="176" fontId="33" fillId="0" borderId="0" xfId="43" applyNumberFormat="1" applyFont="1" applyBorder="1" applyAlignment="1">
      <alignment horizontal="right" vertical="center"/>
    </xf>
    <xf numFmtId="176" fontId="32" fillId="0" borderId="28" xfId="43" applyNumberFormat="1" applyFont="1" applyBorder="1" applyAlignment="1">
      <alignment horizontal="right" vertical="center"/>
    </xf>
    <xf numFmtId="176" fontId="32" fillId="0" borderId="128" xfId="43" applyNumberFormat="1" applyFont="1" applyBorder="1" applyAlignment="1">
      <alignment horizontal="right" vertical="center"/>
    </xf>
    <xf numFmtId="176" fontId="32" fillId="0" borderId="0" xfId="43" applyNumberFormat="1" applyFont="1" applyBorder="1" applyAlignment="1">
      <alignment horizontal="right" vertical="center"/>
    </xf>
    <xf numFmtId="176" fontId="32" fillId="0" borderId="101" xfId="43" applyNumberFormat="1" applyFont="1" applyBorder="1" applyAlignment="1">
      <alignment horizontal="right" vertical="center"/>
    </xf>
    <xf numFmtId="0" fontId="49" fillId="0" borderId="73" xfId="43" applyFont="1" applyBorder="1" applyAlignment="1">
      <alignment horizontal="left" vertical="center" wrapText="1"/>
    </xf>
    <xf numFmtId="0" fontId="50" fillId="0" borderId="92" xfId="43" applyFont="1" applyBorder="1" applyAlignment="1">
      <alignment horizontal="left" vertical="center" wrapText="1"/>
    </xf>
    <xf numFmtId="176" fontId="33" fillId="0" borderId="73" xfId="43" applyNumberFormat="1" applyFont="1" applyBorder="1" applyAlignment="1">
      <alignment horizontal="right" vertical="center"/>
    </xf>
    <xf numFmtId="176" fontId="33" fillId="0" borderId="129" xfId="43" applyNumberFormat="1" applyFont="1" applyBorder="1" applyAlignment="1">
      <alignment horizontal="right" vertical="center"/>
    </xf>
    <xf numFmtId="176" fontId="32" fillId="0" borderId="93" xfId="43" applyNumberFormat="1" applyFont="1" applyBorder="1" applyAlignment="1">
      <alignment horizontal="right" vertical="center"/>
    </xf>
    <xf numFmtId="176" fontId="33" fillId="0" borderId="130" xfId="43" applyNumberFormat="1" applyFont="1" applyBorder="1" applyAlignment="1">
      <alignment horizontal="right" vertical="center"/>
    </xf>
    <xf numFmtId="176" fontId="33" fillId="0" borderId="92" xfId="43" applyNumberFormat="1" applyFont="1" applyBorder="1" applyAlignment="1">
      <alignment horizontal="right" vertical="center"/>
    </xf>
    <xf numFmtId="176" fontId="32" fillId="0" borderId="108" xfId="43" applyNumberFormat="1" applyFont="1" applyBorder="1" applyAlignment="1">
      <alignment horizontal="right" vertical="center"/>
    </xf>
    <xf numFmtId="176" fontId="32" fillId="0" borderId="125" xfId="43" applyNumberFormat="1" applyFont="1" applyBorder="1" applyAlignment="1">
      <alignment horizontal="right" vertical="center"/>
    </xf>
    <xf numFmtId="176" fontId="32" fillId="0" borderId="92" xfId="43" applyNumberFormat="1" applyFont="1" applyBorder="1" applyAlignment="1">
      <alignment horizontal="right" vertical="center"/>
    </xf>
    <xf numFmtId="176" fontId="32" fillId="0" borderId="129" xfId="43" applyNumberFormat="1" applyFont="1" applyBorder="1" applyAlignment="1">
      <alignment horizontal="right" vertical="center"/>
    </xf>
    <xf numFmtId="0" fontId="24" fillId="0" borderId="118" xfId="0" applyFont="1" applyFill="1" applyBorder="1" applyAlignment="1">
      <alignment horizontal="center" vertical="center"/>
    </xf>
    <xf numFmtId="0" fontId="24" fillId="0" borderId="94" xfId="0" applyFont="1" applyFill="1" applyBorder="1" applyAlignment="1">
      <alignment horizontal="center" vertical="center"/>
    </xf>
    <xf numFmtId="0" fontId="24" fillId="0" borderId="119" xfId="0" applyFont="1" applyFill="1" applyBorder="1" applyAlignment="1">
      <alignment horizontal="center" vertical="center"/>
    </xf>
    <xf numFmtId="0" fontId="24" fillId="0" borderId="116" xfId="0" applyFont="1" applyFill="1" applyBorder="1" applyAlignment="1">
      <alignment horizontal="center" vertical="center"/>
    </xf>
    <xf numFmtId="177" fontId="27" fillId="0" borderId="85" xfId="0" applyNumberFormat="1" applyFont="1" applyBorder="1" applyAlignment="1">
      <alignment vertical="center"/>
    </xf>
    <xf numFmtId="177" fontId="27" fillId="0" borderId="28" xfId="0" applyNumberFormat="1" applyFont="1" applyBorder="1" applyAlignment="1">
      <alignment vertical="center"/>
    </xf>
    <xf numFmtId="0" fontId="23" fillId="0" borderId="0" xfId="0" applyFont="1" applyBorder="1" applyAlignment="1">
      <alignment horizontal="centerContinuous" vertical="center"/>
    </xf>
    <xf numFmtId="0" fontId="24" fillId="0" borderId="77" xfId="0" applyFont="1" applyBorder="1" applyAlignment="1">
      <alignment horizontal="centerContinuous" vertical="center"/>
    </xf>
    <xf numFmtId="0" fontId="51" fillId="0" borderId="116" xfId="0" applyFont="1" applyBorder="1" applyAlignment="1">
      <alignment horizontal="centerContinuous" vertical="center"/>
    </xf>
    <xf numFmtId="0" fontId="51" fillId="0" borderId="94" xfId="0" applyFont="1" applyBorder="1" applyAlignment="1">
      <alignment horizontal="centerContinuous" vertical="center"/>
    </xf>
    <xf numFmtId="0" fontId="24" fillId="0" borderId="116" xfId="0" applyFont="1" applyBorder="1" applyAlignment="1">
      <alignment horizontal="centerContinuous" vertical="center"/>
    </xf>
    <xf numFmtId="0" fontId="24" fillId="0" borderId="120" xfId="0" applyFont="1" applyBorder="1" applyAlignment="1">
      <alignment horizontal="centerContinuous" vertical="center"/>
    </xf>
    <xf numFmtId="0" fontId="25" fillId="0" borderId="92" xfId="0" applyFont="1" applyFill="1" applyBorder="1" applyAlignment="1">
      <alignment vertical="center"/>
    </xf>
    <xf numFmtId="0" fontId="28" fillId="0" borderId="119" xfId="0" applyFont="1" applyBorder="1" applyAlignment="1">
      <alignment horizontal="center" vertical="center"/>
    </xf>
    <xf numFmtId="0" fontId="28" fillId="0" borderId="116" xfId="0" applyFont="1" applyBorder="1" applyAlignment="1">
      <alignment horizontal="center" vertical="center"/>
    </xf>
    <xf numFmtId="0" fontId="28" fillId="0" borderId="77" xfId="0" applyFont="1" applyBorder="1" applyAlignment="1">
      <alignment horizontal="center" vertical="center"/>
    </xf>
    <xf numFmtId="0" fontId="28" fillId="0" borderId="111" xfId="0" applyFont="1" applyBorder="1" applyAlignment="1">
      <alignment horizontal="center" vertical="center"/>
    </xf>
    <xf numFmtId="178" fontId="27" fillId="0" borderId="90" xfId="0" applyNumberFormat="1" applyFont="1" applyBorder="1" applyAlignment="1">
      <alignment horizontal="right" vertical="center"/>
    </xf>
    <xf numFmtId="178" fontId="27" fillId="0" borderId="101" xfId="0" applyNumberFormat="1" applyFont="1" applyBorder="1" applyAlignment="1">
      <alignment horizontal="right" vertical="center"/>
    </xf>
    <xf numFmtId="178" fontId="28" fillId="0" borderId="90" xfId="0" applyNumberFormat="1" applyFont="1" applyBorder="1" applyAlignment="1">
      <alignment horizontal="right" vertical="center"/>
    </xf>
    <xf numFmtId="178" fontId="28" fillId="0" borderId="0" xfId="0" applyNumberFormat="1" applyFont="1" applyBorder="1" applyAlignment="1">
      <alignment horizontal="right" vertical="center"/>
    </xf>
    <xf numFmtId="178" fontId="27" fillId="0" borderId="53" xfId="0" applyNumberFormat="1" applyFont="1" applyBorder="1" applyAlignment="1">
      <alignment horizontal="right" vertical="center"/>
    </xf>
    <xf numFmtId="178" fontId="28" fillId="36" borderId="88" xfId="0" applyNumberFormat="1" applyFont="1" applyFill="1" applyBorder="1" applyAlignment="1">
      <alignment horizontal="right" vertical="center"/>
    </xf>
    <xf numFmtId="178" fontId="28" fillId="36" borderId="114" xfId="0" applyNumberFormat="1" applyFont="1" applyFill="1" applyBorder="1" applyAlignment="1">
      <alignment horizontal="right" vertical="center"/>
    </xf>
    <xf numFmtId="178" fontId="28" fillId="36" borderId="98" xfId="0" applyNumberFormat="1" applyFont="1" applyFill="1" applyBorder="1" applyAlignment="1">
      <alignment horizontal="right" vertical="center"/>
    </xf>
    <xf numFmtId="178" fontId="27" fillId="0" borderId="88" xfId="0" applyNumberFormat="1" applyFont="1" applyBorder="1" applyAlignment="1">
      <alignment horizontal="right" vertical="center"/>
    </xf>
    <xf numFmtId="178" fontId="27" fillId="0" borderId="114" xfId="0" applyNumberFormat="1" applyFont="1" applyBorder="1" applyAlignment="1">
      <alignment horizontal="right" vertical="center"/>
    </xf>
    <xf numFmtId="178" fontId="28" fillId="0" borderId="88" xfId="0" applyNumberFormat="1" applyFont="1" applyBorder="1" applyAlignment="1">
      <alignment horizontal="right" vertical="center"/>
    </xf>
    <xf numFmtId="178" fontId="28" fillId="0" borderId="89" xfId="0" applyNumberFormat="1" applyFont="1" applyBorder="1" applyAlignment="1">
      <alignment horizontal="right" vertical="center"/>
    </xf>
    <xf numFmtId="178" fontId="27" fillId="0" borderId="98" xfId="0" applyNumberFormat="1" applyFont="1" applyBorder="1" applyAlignment="1">
      <alignment horizontal="right" vertical="center"/>
    </xf>
    <xf numFmtId="178" fontId="28" fillId="36" borderId="77" xfId="0" applyNumberFormat="1" applyFont="1" applyFill="1" applyBorder="1" applyAlignment="1">
      <alignment horizontal="right" vertical="center"/>
    </xf>
    <xf numFmtId="178" fontId="28" fillId="36" borderId="109" xfId="0" applyNumberFormat="1" applyFont="1" applyFill="1" applyBorder="1" applyAlignment="1">
      <alignment horizontal="right" vertical="center"/>
    </xf>
    <xf numFmtId="178" fontId="28" fillId="36" borderId="120" xfId="0" applyNumberFormat="1" applyFont="1" applyFill="1" applyBorder="1" applyAlignment="1">
      <alignment horizontal="right" vertical="center"/>
    </xf>
    <xf numFmtId="178" fontId="28" fillId="33" borderId="88" xfId="0" applyNumberFormat="1" applyFont="1" applyFill="1" applyBorder="1" applyAlignment="1">
      <alignment horizontal="right" vertical="center"/>
    </xf>
    <xf numFmtId="178" fontId="28" fillId="33" borderId="114" xfId="0" applyNumberFormat="1" applyFont="1" applyFill="1" applyBorder="1" applyAlignment="1">
      <alignment horizontal="right" vertical="center"/>
    </xf>
    <xf numFmtId="178" fontId="28" fillId="33" borderId="98" xfId="0" applyNumberFormat="1" applyFont="1" applyFill="1" applyBorder="1" applyAlignment="1">
      <alignment horizontal="right" vertical="center"/>
    </xf>
    <xf numFmtId="164" fontId="27" fillId="0" borderId="102" xfId="1" applyNumberFormat="1" applyFont="1" applyBorder="1" applyAlignment="1">
      <alignment horizontal="right"/>
    </xf>
    <xf numFmtId="164" fontId="27" fillId="0" borderId="84" xfId="1" applyNumberFormat="1" applyFont="1" applyBorder="1" applyAlignment="1">
      <alignment horizontal="right"/>
    </xf>
    <xf numFmtId="164" fontId="27" fillId="0" borderId="89" xfId="1" applyNumberFormat="1" applyFont="1" applyBorder="1" applyAlignment="1">
      <alignment horizontal="right"/>
    </xf>
    <xf numFmtId="164" fontId="28" fillId="0" borderId="103" xfId="1" applyNumberFormat="1" applyFont="1" applyBorder="1" applyAlignment="1">
      <alignment horizontal="right"/>
    </xf>
    <xf numFmtId="164" fontId="28" fillId="0" borderId="104" xfId="1" applyNumberFormat="1" applyFont="1" applyBorder="1" applyAlignment="1">
      <alignment horizontal="right"/>
    </xf>
    <xf numFmtId="174" fontId="28" fillId="0" borderId="103" xfId="0" applyNumberFormat="1" applyFont="1" applyBorder="1" applyAlignment="1">
      <alignment horizontal="right"/>
    </xf>
    <xf numFmtId="174" fontId="28" fillId="0" borderId="84" xfId="0" applyNumberFormat="1" applyFont="1" applyBorder="1" applyAlignment="1">
      <alignment horizontal="right"/>
    </xf>
    <xf numFmtId="164" fontId="27" fillId="0" borderId="105" xfId="1" applyNumberFormat="1" applyFont="1" applyBorder="1" applyAlignment="1">
      <alignment horizontal="right"/>
    </xf>
    <xf numFmtId="164" fontId="27" fillId="0" borderId="47" xfId="1" applyNumberFormat="1" applyFont="1" applyBorder="1" applyAlignment="1">
      <alignment horizontal="right"/>
    </xf>
    <xf numFmtId="164" fontId="27" fillId="0" borderId="0" xfId="1" applyNumberFormat="1" applyFont="1" applyBorder="1" applyAlignment="1">
      <alignment horizontal="right"/>
    </xf>
    <xf numFmtId="164" fontId="28" fillId="0" borderId="106" xfId="1" applyNumberFormat="1" applyFont="1" applyBorder="1" applyAlignment="1">
      <alignment horizontal="right"/>
    </xf>
    <xf numFmtId="164" fontId="28" fillId="0" borderId="107" xfId="1" applyNumberFormat="1" applyFont="1" applyBorder="1" applyAlignment="1">
      <alignment horizontal="right"/>
    </xf>
    <xf numFmtId="174" fontId="28" fillId="0" borderId="106" xfId="0" applyNumberFormat="1" applyFont="1" applyBorder="1" applyAlignment="1">
      <alignment horizontal="right"/>
    </xf>
    <xf numFmtId="174" fontId="28" fillId="0" borderId="47" xfId="0" applyNumberFormat="1" applyFont="1" applyBorder="1" applyAlignment="1">
      <alignment horizontal="right"/>
    </xf>
    <xf numFmtId="164" fontId="28" fillId="0" borderId="77" xfId="1" applyNumberFormat="1" applyFont="1" applyFill="1" applyBorder="1" applyAlignment="1">
      <alignment horizontal="right"/>
    </xf>
    <xf numFmtId="164" fontId="28" fillId="0" borderId="109" xfId="1" applyNumberFormat="1" applyFont="1" applyFill="1" applyBorder="1" applyAlignment="1">
      <alignment horizontal="right"/>
    </xf>
    <xf numFmtId="164" fontId="28" fillId="0" borderId="110" xfId="1" applyNumberFormat="1" applyFont="1" applyFill="1" applyBorder="1" applyAlignment="1">
      <alignment horizontal="right"/>
    </xf>
    <xf numFmtId="164" fontId="28" fillId="0" borderId="111" xfId="1" applyNumberFormat="1" applyFont="1" applyFill="1" applyBorder="1" applyAlignment="1">
      <alignment horizontal="right"/>
    </xf>
    <xf numFmtId="164" fontId="28" fillId="0" borderId="112" xfId="1" applyNumberFormat="1" applyFont="1" applyBorder="1" applyAlignment="1">
      <alignment horizontal="right"/>
    </xf>
    <xf numFmtId="174" fontId="28" fillId="0" borderId="111" xfId="0" applyNumberFormat="1" applyFont="1" applyFill="1" applyBorder="1" applyAlignment="1">
      <alignment horizontal="right"/>
    </xf>
    <xf numFmtId="174" fontId="28" fillId="0" borderId="83" xfId="0" applyNumberFormat="1" applyFont="1" applyBorder="1" applyAlignment="1">
      <alignment horizontal="right"/>
    </xf>
    <xf numFmtId="164" fontId="28" fillId="0" borderId="103" xfId="1" applyNumberFormat="1" applyFont="1" applyFill="1" applyBorder="1" applyAlignment="1">
      <alignment horizontal="right"/>
    </xf>
    <xf numFmtId="164" fontId="28" fillId="0" borderId="113" xfId="1" applyNumberFormat="1" applyFont="1" applyBorder="1" applyAlignment="1">
      <alignment horizontal="right"/>
    </xf>
    <xf numFmtId="174" fontId="28" fillId="0" borderId="103" xfId="0" applyNumberFormat="1" applyFont="1" applyFill="1" applyBorder="1" applyAlignment="1">
      <alignment horizontal="right"/>
    </xf>
    <xf numFmtId="174" fontId="28" fillId="0" borderId="114" xfId="0" applyNumberFormat="1" applyFont="1" applyBorder="1" applyAlignment="1">
      <alignment horizontal="right"/>
    </xf>
    <xf numFmtId="164" fontId="28" fillId="0" borderId="106" xfId="1" applyNumberFormat="1" applyFont="1" applyFill="1" applyBorder="1" applyAlignment="1">
      <alignment horizontal="right"/>
    </xf>
    <xf numFmtId="164" fontId="28" fillId="0" borderId="100" xfId="1" applyNumberFormat="1" applyFont="1" applyBorder="1" applyAlignment="1">
      <alignment horizontal="right"/>
    </xf>
    <xf numFmtId="174" fontId="28" fillId="0" borderId="106" xfId="0" applyNumberFormat="1" applyFont="1" applyFill="1" applyBorder="1" applyAlignment="1">
      <alignment horizontal="right"/>
    </xf>
    <xf numFmtId="174" fontId="28" fillId="0" borderId="101" xfId="0" applyNumberFormat="1" applyFont="1" applyBorder="1" applyAlignment="1">
      <alignment horizontal="right"/>
    </xf>
    <xf numFmtId="164" fontId="28" fillId="0" borderId="115" xfId="1" applyNumberFormat="1" applyFont="1" applyBorder="1" applyAlignment="1">
      <alignment horizontal="right"/>
    </xf>
    <xf numFmtId="174" fontId="28" fillId="0" borderId="109" xfId="0" applyNumberFormat="1" applyFont="1" applyBorder="1" applyAlignment="1">
      <alignment horizontal="right"/>
    </xf>
    <xf numFmtId="164" fontId="28" fillId="0" borderId="77" xfId="1" applyNumberFormat="1" applyFont="1" applyBorder="1" applyAlignment="1">
      <alignment horizontal="right"/>
    </xf>
    <xf numFmtId="164" fontId="28" fillId="0" borderId="109" xfId="1" applyNumberFormat="1" applyFont="1" applyBorder="1" applyAlignment="1">
      <alignment horizontal="right"/>
    </xf>
    <xf numFmtId="164" fontId="28" fillId="0" borderId="110" xfId="1" applyNumberFormat="1" applyFont="1" applyBorder="1" applyAlignment="1">
      <alignment horizontal="right"/>
    </xf>
    <xf numFmtId="164" fontId="28" fillId="0" borderId="111" xfId="1" applyNumberFormat="1" applyFont="1" applyBorder="1" applyAlignment="1">
      <alignment horizontal="right"/>
    </xf>
    <xf numFmtId="174" fontId="28" fillId="0" borderId="111" xfId="0" applyNumberFormat="1" applyFont="1" applyBorder="1" applyAlignment="1">
      <alignment horizontal="right"/>
    </xf>
    <xf numFmtId="0" fontId="0" fillId="0" borderId="0" xfId="0" applyAlignment="1">
      <alignment wrapText="1"/>
    </xf>
    <xf numFmtId="0" fontId="46" fillId="0" borderId="47" xfId="0" applyFont="1" applyFill="1" applyBorder="1" applyAlignment="1">
      <alignment horizontal="left" vertical="center" wrapText="1"/>
    </xf>
    <xf numFmtId="0" fontId="46" fillId="0" borderId="93" xfId="0" applyFont="1" applyFill="1" applyBorder="1" applyAlignment="1">
      <alignment horizontal="left" vertical="center" wrapText="1"/>
    </xf>
    <xf numFmtId="0" fontId="27" fillId="0" borderId="85" xfId="0" applyFont="1" applyBorder="1" applyAlignment="1">
      <alignment horizontal="left" vertical="center" wrapText="1"/>
    </xf>
    <xf numFmtId="0" fontId="27" fillId="0" borderId="75" xfId="0" applyFont="1" applyBorder="1" applyAlignment="1">
      <alignment horizontal="left" vertical="center" wrapText="1"/>
    </xf>
    <xf numFmtId="0" fontId="28" fillId="0" borderId="81" xfId="0" applyFont="1" applyFill="1" applyBorder="1" applyAlignment="1">
      <alignment horizontal="left" vertical="center" wrapText="1"/>
    </xf>
    <xf numFmtId="0" fontId="44" fillId="0" borderId="67" xfId="43" applyFont="1" applyFill="1" applyBorder="1" applyAlignment="1">
      <alignment vertical="center"/>
    </xf>
    <xf numFmtId="0" fontId="45" fillId="0" borderId="23" xfId="0" applyFont="1" applyFill="1" applyBorder="1" applyAlignment="1">
      <alignment horizontal="right" vertical="center" wrapText="1"/>
    </xf>
    <xf numFmtId="0" fontId="45" fillId="0" borderId="42" xfId="0" applyFont="1" applyFill="1" applyBorder="1" applyAlignment="1">
      <alignment horizontal="right" vertical="center" wrapText="1"/>
    </xf>
    <xf numFmtId="0" fontId="44" fillId="0" borderId="26" xfId="0" applyFont="1" applyFill="1" applyBorder="1" applyAlignment="1">
      <alignment horizontal="left" vertical="center"/>
    </xf>
    <xf numFmtId="165" fontId="44" fillId="0" borderId="43" xfId="1" applyNumberFormat="1" applyFont="1" applyFill="1" applyBorder="1" applyAlignment="1">
      <alignment horizontal="right" vertical="center"/>
    </xf>
    <xf numFmtId="164" fontId="43" fillId="0" borderId="26" xfId="1" applyNumberFormat="1" applyFont="1" applyFill="1" applyBorder="1" applyAlignment="1">
      <alignment horizontal="right" vertical="center"/>
    </xf>
    <xf numFmtId="0" fontId="44" fillId="0" borderId="28" xfId="0" applyFont="1" applyFill="1" applyBorder="1" applyAlignment="1">
      <alignment horizontal="left" vertical="center"/>
    </xf>
    <xf numFmtId="165" fontId="44" fillId="0" borderId="44" xfId="1" applyNumberFormat="1" applyFont="1" applyFill="1" applyBorder="1" applyAlignment="1">
      <alignment horizontal="right" vertical="center"/>
    </xf>
    <xf numFmtId="164" fontId="43" fillId="0" borderId="28" xfId="1" applyNumberFormat="1" applyFont="1" applyFill="1" applyBorder="1" applyAlignment="1">
      <alignment horizontal="right" vertical="center"/>
    </xf>
    <xf numFmtId="0" fontId="43" fillId="0" borderId="24" xfId="0" applyFont="1" applyFill="1" applyBorder="1" applyAlignment="1">
      <alignment horizontal="left" vertical="center"/>
    </xf>
    <xf numFmtId="165" fontId="43" fillId="0" borderId="46" xfId="1" applyNumberFormat="1" applyFont="1" applyFill="1" applyBorder="1" applyAlignment="1">
      <alignment horizontal="right" vertical="center"/>
    </xf>
    <xf numFmtId="164" fontId="43" fillId="0" borderId="24" xfId="1" applyNumberFormat="1" applyFont="1" applyFill="1" applyBorder="1" applyAlignment="1">
      <alignment horizontal="right" vertical="center"/>
    </xf>
    <xf numFmtId="164" fontId="44" fillId="0" borderId="25" xfId="1" applyNumberFormat="1" applyFont="1" applyBorder="1" applyAlignment="1">
      <alignment vertical="center"/>
    </xf>
    <xf numFmtId="164" fontId="44" fillId="0" borderId="27" xfId="1" applyNumberFormat="1" applyFont="1" applyBorder="1" applyAlignment="1">
      <alignment vertical="center"/>
    </xf>
    <xf numFmtId="164" fontId="28" fillId="0" borderId="24" xfId="1" applyNumberFormat="1" applyFont="1" applyFill="1" applyBorder="1" applyAlignment="1">
      <alignment horizontal="center" vertical="center"/>
    </xf>
    <xf numFmtId="164" fontId="24" fillId="0" borderId="0" xfId="1" applyNumberFormat="1" applyFont="1" applyBorder="1" applyAlignment="1">
      <alignment horizontal="center" vertical="center"/>
    </xf>
    <xf numFmtId="164" fontId="52" fillId="0" borderId="23" xfId="1" applyNumberFormat="1" applyFont="1" applyFill="1" applyBorder="1" applyAlignment="1">
      <alignment vertical="center"/>
    </xf>
    <xf numFmtId="164" fontId="26" fillId="0" borderId="26" xfId="1" applyNumberFormat="1" applyFont="1" applyBorder="1" applyAlignment="1">
      <alignment horizontal="center" vertical="center"/>
    </xf>
    <xf numFmtId="165" fontId="26" fillId="0" borderId="26" xfId="1" applyNumberFormat="1" applyFont="1" applyBorder="1" applyAlignment="1">
      <alignment horizontal="center" vertical="center"/>
    </xf>
    <xf numFmtId="164" fontId="26" fillId="0" borderId="28" xfId="1" applyNumberFormat="1" applyFont="1" applyBorder="1" applyAlignment="1">
      <alignment horizontal="center" vertical="center"/>
    </xf>
    <xf numFmtId="165" fontId="26" fillId="0" borderId="28" xfId="1" applyNumberFormat="1" applyFont="1" applyBorder="1" applyAlignment="1">
      <alignment horizontal="center" vertical="center"/>
    </xf>
    <xf numFmtId="164" fontId="24" fillId="36" borderId="24" xfId="1" applyNumberFormat="1" applyFont="1" applyFill="1" applyBorder="1" applyAlignment="1">
      <alignment horizontal="center" vertical="center"/>
    </xf>
    <xf numFmtId="165" fontId="24" fillId="36" borderId="24" xfId="1" applyNumberFormat="1" applyFont="1" applyFill="1" applyBorder="1" applyAlignment="1">
      <alignment horizontal="center" vertical="center"/>
    </xf>
    <xf numFmtId="164" fontId="28" fillId="0" borderId="81" xfId="1" applyNumberFormat="1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 vertical="center" wrapText="1"/>
    </xf>
    <xf numFmtId="0" fontId="53" fillId="0" borderId="0" xfId="0" applyFont="1" applyBorder="1" applyAlignment="1">
      <alignment horizontal="center" vertical="top" wrapText="1"/>
    </xf>
    <xf numFmtId="164" fontId="44" fillId="0" borderId="37" xfId="1" applyNumberFormat="1" applyFont="1" applyBorder="1" applyAlignment="1">
      <alignment vertical="center"/>
    </xf>
    <xf numFmtId="0" fontId="54" fillId="34" borderId="16" xfId="0" applyNumberFormat="1" applyFont="1" applyFill="1" applyBorder="1" applyAlignment="1" applyProtection="1">
      <alignment horizontal="left" vertical="center" wrapText="1"/>
    </xf>
    <xf numFmtId="0" fontId="54" fillId="34" borderId="16" xfId="0" applyNumberFormat="1" applyFont="1" applyFill="1" applyBorder="1" applyAlignment="1" applyProtection="1">
      <alignment horizontal="right" vertical="center" wrapText="1"/>
    </xf>
    <xf numFmtId="0" fontId="55" fillId="0" borderId="0" xfId="0" applyFont="1" applyAlignment="1">
      <alignment horizontal="left" vertical="center"/>
    </xf>
    <xf numFmtId="0" fontId="57" fillId="0" borderId="0" xfId="0" applyFont="1" applyAlignment="1">
      <alignment horizontal="left" vertical="center"/>
    </xf>
    <xf numFmtId="0" fontId="55" fillId="33" borderId="0" xfId="0" applyNumberFormat="1" applyFont="1" applyFill="1" applyBorder="1" applyAlignment="1" applyProtection="1"/>
    <xf numFmtId="167" fontId="58" fillId="0" borderId="0" xfId="0" applyNumberFormat="1" applyFont="1" applyAlignment="1">
      <alignment horizontal="left" vertical="center"/>
    </xf>
    <xf numFmtId="167" fontId="56" fillId="0" borderId="0" xfId="0" applyNumberFormat="1" applyFont="1" applyAlignment="1">
      <alignment horizontal="left" vertical="center"/>
    </xf>
    <xf numFmtId="0" fontId="54" fillId="34" borderId="15" xfId="0" applyNumberFormat="1" applyFont="1" applyFill="1" applyBorder="1" applyAlignment="1" applyProtection="1">
      <alignment horizontal="left" vertical="center" wrapText="1"/>
    </xf>
    <xf numFmtId="0" fontId="54" fillId="34" borderId="15" xfId="0" applyNumberFormat="1" applyFont="1" applyFill="1" applyBorder="1" applyAlignment="1" applyProtection="1">
      <alignment horizontal="right" vertical="center" wrapText="1"/>
    </xf>
    <xf numFmtId="0" fontId="59" fillId="34" borderId="131" xfId="0" applyNumberFormat="1" applyFont="1" applyFill="1" applyBorder="1" applyAlignment="1" applyProtection="1">
      <alignment horizontal="left" vertical="center" wrapText="1"/>
    </xf>
    <xf numFmtId="0" fontId="59" fillId="34" borderId="131" xfId="0" applyNumberFormat="1" applyFont="1" applyFill="1" applyBorder="1" applyAlignment="1" applyProtection="1">
      <alignment horizontal="center" vertical="center" wrapText="1"/>
    </xf>
    <xf numFmtId="0" fontId="55" fillId="33" borderId="0" xfId="0" applyNumberFormat="1" applyFont="1" applyFill="1" applyBorder="1" applyAlignment="1" applyProtection="1">
      <alignment horizontal="left" vertical="center"/>
    </xf>
    <xf numFmtId="0" fontId="55" fillId="33" borderId="0" xfId="0" applyNumberFormat="1" applyFont="1" applyFill="1" applyBorder="1" applyAlignment="1" applyProtection="1">
      <alignment horizontal="right" vertical="center"/>
    </xf>
    <xf numFmtId="0" fontId="60" fillId="34" borderId="15" xfId="0" applyNumberFormat="1" applyFont="1" applyFill="1" applyBorder="1" applyAlignment="1" applyProtection="1">
      <alignment horizontal="left" vertical="top" wrapText="1"/>
    </xf>
    <xf numFmtId="0" fontId="60" fillId="34" borderId="15" xfId="0" applyNumberFormat="1" applyFont="1" applyFill="1" applyBorder="1" applyAlignment="1" applyProtection="1">
      <alignment horizontal="right" wrapText="1"/>
    </xf>
    <xf numFmtId="0" fontId="60" fillId="34" borderId="18" xfId="0" applyNumberFormat="1" applyFont="1" applyFill="1" applyBorder="1" applyAlignment="1" applyProtection="1">
      <alignment horizontal="right" wrapText="1"/>
    </xf>
    <xf numFmtId="167" fontId="61" fillId="0" borderId="108" xfId="0" applyNumberFormat="1" applyFont="1" applyBorder="1" applyAlignment="1">
      <alignment horizontal="right" vertical="center"/>
    </xf>
    <xf numFmtId="0" fontId="60" fillId="34" borderId="10" xfId="0" applyNumberFormat="1" applyFont="1" applyFill="1" applyBorder="1" applyAlignment="1" applyProtection="1">
      <alignment horizontal="left" vertical="top" wrapText="1"/>
    </xf>
    <xf numFmtId="0" fontId="60" fillId="34" borderId="10" xfId="0" applyNumberFormat="1" applyFont="1" applyFill="1" applyBorder="1" applyAlignment="1" applyProtection="1">
      <alignment horizontal="right" wrapText="1"/>
    </xf>
    <xf numFmtId="0" fontId="60" fillId="34" borderId="11" xfId="0" applyNumberFormat="1" applyFont="1" applyFill="1" applyBorder="1" applyAlignment="1" applyProtection="1">
      <alignment horizontal="right" wrapText="1"/>
    </xf>
    <xf numFmtId="167" fontId="61" fillId="0" borderId="24" xfId="0" applyNumberFormat="1" applyFont="1" applyBorder="1" applyAlignment="1">
      <alignment horizontal="right" vertical="center"/>
    </xf>
    <xf numFmtId="10" fontId="60" fillId="34" borderId="15" xfId="0" applyNumberFormat="1" applyFont="1" applyFill="1" applyBorder="1" applyAlignment="1" applyProtection="1">
      <alignment horizontal="right" wrapText="1"/>
    </xf>
    <xf numFmtId="10" fontId="60" fillId="34" borderId="10" xfId="0" applyNumberFormat="1" applyFont="1" applyFill="1" applyBorder="1" applyAlignment="1" applyProtection="1">
      <alignment horizontal="right" wrapText="1"/>
    </xf>
    <xf numFmtId="0" fontId="63" fillId="0" borderId="0" xfId="0" applyFont="1" applyAlignment="1">
      <alignment horizontal="left" vertical="center"/>
    </xf>
    <xf numFmtId="0" fontId="62" fillId="0" borderId="0" xfId="0" applyFont="1" applyAlignment="1">
      <alignment horizontal="left" vertical="center"/>
    </xf>
    <xf numFmtId="0" fontId="63" fillId="33" borderId="0" xfId="0" applyNumberFormat="1" applyFont="1" applyFill="1" applyBorder="1" applyAlignment="1" applyProtection="1"/>
    <xf numFmtId="167" fontId="65" fillId="0" borderId="0" xfId="0" applyNumberFormat="1" applyFont="1" applyAlignment="1">
      <alignment horizontal="left" vertical="center"/>
    </xf>
    <xf numFmtId="0" fontId="66" fillId="0" borderId="81" xfId="0" applyFont="1" applyBorder="1" applyAlignment="1">
      <alignment horizontal="right" vertical="center" wrapText="1"/>
    </xf>
    <xf numFmtId="167" fontId="67" fillId="0" borderId="81" xfId="0" applyNumberFormat="1" applyFont="1" applyBorder="1" applyAlignment="1">
      <alignment horizontal="right" vertical="center" wrapText="1"/>
    </xf>
    <xf numFmtId="164" fontId="26" fillId="0" borderId="85" xfId="1" applyNumberFormat="1" applyFont="1" applyBorder="1" applyAlignment="1">
      <alignment vertical="center"/>
    </xf>
    <xf numFmtId="3" fontId="26" fillId="0" borderId="90" xfId="1" applyNumberFormat="1" applyFont="1" applyBorder="1" applyAlignment="1">
      <alignment horizontal="right" vertical="center" wrapText="1" indent="1"/>
    </xf>
    <xf numFmtId="3" fontId="26" fillId="0" borderId="101" xfId="1" applyNumberFormat="1" applyFont="1" applyBorder="1" applyAlignment="1">
      <alignment horizontal="right" vertical="center" wrapText="1" indent="1"/>
    </xf>
    <xf numFmtId="3" fontId="24" fillId="0" borderId="123" xfId="1" applyNumberFormat="1" applyFont="1" applyBorder="1" applyAlignment="1">
      <alignment horizontal="right" vertical="center" wrapText="1" indent="1"/>
    </xf>
    <xf numFmtId="164" fontId="26" fillId="0" borderId="28" xfId="1" applyNumberFormat="1" applyFont="1" applyBorder="1" applyAlignment="1">
      <alignment vertical="center"/>
    </xf>
    <xf numFmtId="164" fontId="24" fillId="36" borderId="85" xfId="1" applyNumberFormat="1" applyFont="1" applyFill="1" applyBorder="1" applyAlignment="1">
      <alignment horizontal="left" vertical="center"/>
    </xf>
    <xf numFmtId="3" fontId="24" fillId="36" borderId="88" xfId="1" applyNumberFormat="1" applyFont="1" applyFill="1" applyBorder="1" applyAlignment="1">
      <alignment horizontal="right" vertical="center" wrapText="1" indent="1"/>
    </xf>
    <xf numFmtId="3" fontId="24" fillId="36" borderId="114" xfId="1" applyNumberFormat="1" applyFont="1" applyFill="1" applyBorder="1" applyAlignment="1">
      <alignment horizontal="right" vertical="center" wrapText="1" indent="1"/>
    </xf>
    <xf numFmtId="3" fontId="24" fillId="36" borderId="121" xfId="1" applyNumberFormat="1" applyFont="1" applyFill="1" applyBorder="1" applyAlignment="1">
      <alignment horizontal="right" vertical="center" wrapText="1" indent="1"/>
    </xf>
    <xf numFmtId="3" fontId="26" fillId="0" borderId="88" xfId="1" applyNumberFormat="1" applyFont="1" applyBorder="1" applyAlignment="1">
      <alignment horizontal="right" vertical="center" wrapText="1" indent="1"/>
    </xf>
    <xf numFmtId="3" fontId="26" fillId="0" borderId="114" xfId="1" applyNumberFormat="1" applyFont="1" applyBorder="1" applyAlignment="1">
      <alignment horizontal="right" vertical="center" wrapText="1" indent="1"/>
    </xf>
    <xf numFmtId="3" fontId="24" fillId="0" borderId="121" xfId="1" applyNumberFormat="1" applyFont="1" applyBorder="1" applyAlignment="1">
      <alignment horizontal="right" vertical="center" wrapText="1" indent="1"/>
    </xf>
    <xf numFmtId="164" fontId="24" fillId="36" borderId="81" xfId="1" applyNumberFormat="1" applyFont="1" applyFill="1" applyBorder="1" applyAlignment="1">
      <alignment horizontal="left" vertical="center"/>
    </xf>
    <xf numFmtId="3" fontId="24" fillId="36" borderId="77" xfId="1" applyNumberFormat="1" applyFont="1" applyFill="1" applyBorder="1" applyAlignment="1">
      <alignment horizontal="right" vertical="center" wrapText="1" indent="1"/>
    </xf>
    <xf numFmtId="3" fontId="24" fillId="36" borderId="109" xfId="1" applyNumberFormat="1" applyFont="1" applyFill="1" applyBorder="1" applyAlignment="1">
      <alignment horizontal="right" vertical="center" wrapText="1" indent="1"/>
    </xf>
    <xf numFmtId="3" fontId="24" fillId="36" borderId="124" xfId="1" applyNumberFormat="1" applyFont="1" applyFill="1" applyBorder="1" applyAlignment="1">
      <alignment horizontal="right" vertical="center" wrapText="1" indent="1"/>
    </xf>
    <xf numFmtId="3" fontId="24" fillId="33" borderId="77" xfId="1" applyNumberFormat="1" applyFont="1" applyFill="1" applyBorder="1" applyAlignment="1">
      <alignment horizontal="right" vertical="center" wrapText="1" indent="1"/>
    </xf>
    <xf numFmtId="3" fontId="24" fillId="33" borderId="109" xfId="1" applyNumberFormat="1" applyFont="1" applyFill="1" applyBorder="1" applyAlignment="1">
      <alignment horizontal="right" vertical="center" wrapText="1" indent="1"/>
    </xf>
    <xf numFmtId="3" fontId="24" fillId="33" borderId="124" xfId="1" applyNumberFormat="1" applyFont="1" applyFill="1" applyBorder="1" applyAlignment="1">
      <alignment horizontal="right" vertical="center" wrapText="1" indent="1"/>
    </xf>
    <xf numFmtId="0" fontId="48" fillId="34" borderId="10" xfId="0" applyNumberFormat="1" applyFont="1" applyFill="1" applyBorder="1" applyAlignment="1" applyProtection="1">
      <alignment horizontal="right" wrapText="1"/>
    </xf>
    <xf numFmtId="0" fontId="69" fillId="0" borderId="0" xfId="0" applyFont="1"/>
    <xf numFmtId="0" fontId="48" fillId="34" borderId="14" xfId="0" applyNumberFormat="1" applyFont="1" applyFill="1" applyBorder="1" applyAlignment="1" applyProtection="1">
      <alignment horizontal="right" wrapText="1"/>
    </xf>
    <xf numFmtId="0" fontId="48" fillId="34" borderId="16" xfId="0" applyNumberFormat="1" applyFont="1" applyFill="1" applyBorder="1" applyAlignment="1" applyProtection="1">
      <alignment horizontal="right" wrapText="1"/>
    </xf>
    <xf numFmtId="0" fontId="48" fillId="34" borderId="15" xfId="0" applyNumberFormat="1" applyFont="1" applyFill="1" applyBorder="1" applyAlignment="1" applyProtection="1">
      <alignment horizontal="right" wrapText="1"/>
    </xf>
    <xf numFmtId="0" fontId="48" fillId="34" borderId="17" xfId="0" applyNumberFormat="1" applyFont="1" applyFill="1" applyBorder="1" applyAlignment="1" applyProtection="1">
      <alignment horizontal="right" wrapText="1"/>
    </xf>
    <xf numFmtId="0" fontId="48" fillId="34" borderId="135" xfId="0" applyNumberFormat="1" applyFont="1" applyFill="1" applyBorder="1" applyAlignment="1" applyProtection="1">
      <alignment horizontal="right" wrapText="1"/>
    </xf>
    <xf numFmtId="0" fontId="48" fillId="34" borderId="18" xfId="0" applyNumberFormat="1" applyFont="1" applyFill="1" applyBorder="1" applyAlignment="1" applyProtection="1">
      <alignment horizontal="right" wrapText="1"/>
    </xf>
    <xf numFmtId="0" fontId="48" fillId="34" borderId="11" xfId="0" applyNumberFormat="1" applyFont="1" applyFill="1" applyBorder="1" applyAlignment="1" applyProtection="1">
      <alignment horizontal="right" wrapText="1"/>
    </xf>
    <xf numFmtId="0" fontId="71" fillId="34" borderId="17" xfId="0" applyNumberFormat="1" applyFont="1" applyFill="1" applyBorder="1" applyAlignment="1" applyProtection="1">
      <alignment horizontal="right" wrapText="1"/>
    </xf>
    <xf numFmtId="0" fontId="71" fillId="34" borderId="135" xfId="0" applyNumberFormat="1" applyFont="1" applyFill="1" applyBorder="1" applyAlignment="1" applyProtection="1">
      <alignment horizontal="right" wrapText="1"/>
    </xf>
    <xf numFmtId="0" fontId="71" fillId="34" borderId="18" xfId="0" applyNumberFormat="1" applyFont="1" applyFill="1" applyBorder="1" applyAlignment="1" applyProtection="1">
      <alignment horizontal="right" wrapText="1"/>
    </xf>
    <xf numFmtId="0" fontId="71" fillId="34" borderId="137" xfId="0" applyNumberFormat="1" applyFont="1" applyFill="1" applyBorder="1" applyAlignment="1" applyProtection="1">
      <alignment horizontal="right" wrapText="1"/>
    </xf>
    <xf numFmtId="0" fontId="71" fillId="34" borderId="138" xfId="0" applyNumberFormat="1" applyFont="1" applyFill="1" applyBorder="1" applyAlignment="1" applyProtection="1">
      <alignment horizontal="right" wrapText="1"/>
    </xf>
    <xf numFmtId="0" fontId="71" fillId="34" borderId="139" xfId="0" applyNumberFormat="1" applyFont="1" applyFill="1" applyBorder="1" applyAlignment="1" applyProtection="1">
      <alignment horizontal="right" wrapText="1"/>
    </xf>
    <xf numFmtId="0" fontId="48" fillId="34" borderId="136" xfId="0" applyNumberFormat="1" applyFont="1" applyFill="1" applyBorder="1" applyAlignment="1" applyProtection="1">
      <alignment horizontal="right" wrapText="1"/>
    </xf>
    <xf numFmtId="0" fontId="71" fillId="34" borderId="141" xfId="0" applyNumberFormat="1" applyFont="1" applyFill="1" applyBorder="1" applyAlignment="1" applyProtection="1">
      <alignment horizontal="right" wrapText="1"/>
    </xf>
    <xf numFmtId="0" fontId="71" fillId="34" borderId="142" xfId="0" applyNumberFormat="1" applyFont="1" applyFill="1" applyBorder="1" applyAlignment="1" applyProtection="1">
      <alignment horizontal="right" wrapText="1"/>
    </xf>
    <xf numFmtId="0" fontId="71" fillId="34" borderId="143" xfId="0" applyNumberFormat="1" applyFont="1" applyFill="1" applyBorder="1" applyAlignment="1" applyProtection="1">
      <alignment horizontal="right" wrapText="1"/>
    </xf>
    <xf numFmtId="0" fontId="48" fillId="34" borderId="140" xfId="0" applyNumberFormat="1" applyFont="1" applyFill="1" applyBorder="1" applyAlignment="1" applyProtection="1">
      <alignment horizontal="right" wrapText="1"/>
    </xf>
    <xf numFmtId="0" fontId="32" fillId="34" borderId="10" xfId="0" applyNumberFormat="1" applyFont="1" applyFill="1" applyBorder="1" applyAlignment="1" applyProtection="1">
      <alignment horizontal="left" vertical="top" wrapText="1"/>
    </xf>
    <xf numFmtId="0" fontId="32" fillId="34" borderId="11" xfId="0" applyNumberFormat="1" applyFont="1" applyFill="1" applyBorder="1" applyAlignment="1" applyProtection="1">
      <alignment horizontal="center" wrapText="1"/>
    </xf>
    <xf numFmtId="0" fontId="32" fillId="34" borderId="140" xfId="0" applyNumberFormat="1" applyFont="1" applyFill="1" applyBorder="1" applyAlignment="1" applyProtection="1">
      <alignment horizontal="center" wrapText="1"/>
    </xf>
    <xf numFmtId="0" fontId="32" fillId="34" borderId="10" xfId="0" applyNumberFormat="1" applyFont="1" applyFill="1" applyBorder="1" applyAlignment="1" applyProtection="1">
      <alignment horizontal="center" wrapText="1"/>
    </xf>
    <xf numFmtId="0" fontId="32" fillId="34" borderId="136" xfId="0" applyNumberFormat="1" applyFont="1" applyFill="1" applyBorder="1" applyAlignment="1" applyProtection="1">
      <alignment horizontal="center" wrapText="1"/>
    </xf>
    <xf numFmtId="0" fontId="33" fillId="34" borderId="14" xfId="0" applyNumberFormat="1" applyFont="1" applyFill="1" applyBorder="1" applyAlignment="1" applyProtection="1">
      <alignment horizontal="left" vertical="top" wrapText="1"/>
    </xf>
    <xf numFmtId="0" fontId="33" fillId="34" borderId="16" xfId="0" applyNumberFormat="1" applyFont="1" applyFill="1" applyBorder="1" applyAlignment="1" applyProtection="1">
      <alignment horizontal="left" vertical="top" wrapText="1"/>
    </xf>
    <xf numFmtId="0" fontId="33" fillId="34" borderId="15" xfId="0" applyNumberFormat="1" applyFont="1" applyFill="1" applyBorder="1" applyAlignment="1" applyProtection="1">
      <alignment horizontal="left" vertical="top" wrapText="1"/>
    </xf>
    <xf numFmtId="0" fontId="68" fillId="0" borderId="0" xfId="43" applyFont="1" applyBorder="1" applyAlignment="1">
      <alignment horizontal="left" vertical="center" wrapText="1"/>
    </xf>
    <xf numFmtId="0" fontId="68" fillId="0" borderId="47" xfId="43" applyFont="1" applyBorder="1" applyAlignment="1">
      <alignment horizontal="left" vertical="center" wrapText="1"/>
    </xf>
    <xf numFmtId="0" fontId="68" fillId="0" borderId="92" xfId="43" applyFont="1" applyBorder="1" applyAlignment="1">
      <alignment horizontal="left" vertical="center" wrapText="1"/>
    </xf>
    <xf numFmtId="0" fontId="68" fillId="0" borderId="93" xfId="43" applyFont="1" applyBorder="1" applyAlignment="1">
      <alignment horizontal="left" vertical="center" wrapText="1"/>
    </xf>
    <xf numFmtId="175" fontId="49" fillId="0" borderId="77" xfId="43" applyNumberFormat="1" applyFont="1" applyBorder="1" applyAlignment="1">
      <alignment vertical="center"/>
    </xf>
    <xf numFmtId="175" fontId="49" fillId="0" borderId="94" xfId="43" applyNumberFormat="1" applyFont="1" applyBorder="1" applyAlignment="1">
      <alignment vertical="center"/>
    </xf>
    <xf numFmtId="175" fontId="49" fillId="0" borderId="116" xfId="43" applyNumberFormat="1" applyFont="1" applyBorder="1" applyAlignment="1">
      <alignment vertical="center"/>
    </xf>
    <xf numFmtId="175" fontId="49" fillId="0" borderId="81" xfId="43" applyNumberFormat="1" applyFont="1" applyBorder="1" applyAlignment="1">
      <alignment vertical="center"/>
    </xf>
    <xf numFmtId="175" fontId="49" fillId="0" borderId="126" xfId="43" applyNumberFormat="1" applyFont="1" applyBorder="1" applyAlignment="1">
      <alignment vertical="center"/>
    </xf>
    <xf numFmtId="176" fontId="50" fillId="0" borderId="90" xfId="43" applyNumberFormat="1" applyFont="1" applyBorder="1" applyAlignment="1">
      <alignment horizontal="right" vertical="center"/>
    </xf>
    <xf numFmtId="176" fontId="50" fillId="0" borderId="101" xfId="43" applyNumberFormat="1" applyFont="1" applyBorder="1" applyAlignment="1">
      <alignment horizontal="right" vertical="center"/>
    </xf>
    <xf numFmtId="176" fontId="49" fillId="0" borderId="47" xfId="43" applyNumberFormat="1" applyFont="1" applyBorder="1" applyAlignment="1">
      <alignment horizontal="right" vertical="center"/>
    </xf>
    <xf numFmtId="176" fontId="50" fillId="0" borderId="127" xfId="43" applyNumberFormat="1" applyFont="1" applyBorder="1" applyAlignment="1">
      <alignment horizontal="right" vertical="center"/>
    </xf>
    <xf numFmtId="176" fontId="50" fillId="0" borderId="0" xfId="43" applyNumberFormat="1" applyFont="1" applyBorder="1" applyAlignment="1">
      <alignment horizontal="right" vertical="center"/>
    </xf>
    <xf numFmtId="176" fontId="49" fillId="0" borderId="28" xfId="43" applyNumberFormat="1" applyFont="1" applyBorder="1" applyAlignment="1">
      <alignment horizontal="right" vertical="center"/>
    </xf>
    <xf numFmtId="176" fontId="49" fillId="0" borderId="128" xfId="43" applyNumberFormat="1" applyFont="1" applyBorder="1" applyAlignment="1">
      <alignment horizontal="right" vertical="center"/>
    </xf>
    <xf numFmtId="176" fontId="49" fillId="0" borderId="0" xfId="43" applyNumberFormat="1" applyFont="1" applyBorder="1" applyAlignment="1">
      <alignment horizontal="right" vertical="center"/>
    </xf>
    <xf numFmtId="176" fontId="49" fillId="0" borderId="101" xfId="43" applyNumberFormat="1" applyFont="1" applyBorder="1" applyAlignment="1">
      <alignment horizontal="right" vertical="center"/>
    </xf>
    <xf numFmtId="176" fontId="50" fillId="0" borderId="73" xfId="43" applyNumberFormat="1" applyFont="1" applyBorder="1" applyAlignment="1">
      <alignment horizontal="right" vertical="center"/>
    </xf>
    <xf numFmtId="176" fontId="50" fillId="0" borderId="129" xfId="43" applyNumberFormat="1" applyFont="1" applyBorder="1" applyAlignment="1">
      <alignment horizontal="right" vertical="center"/>
    </xf>
    <xf numFmtId="176" fontId="49" fillId="0" borderId="93" xfId="43" applyNumberFormat="1" applyFont="1" applyBorder="1" applyAlignment="1">
      <alignment horizontal="right" vertical="center"/>
    </xf>
    <xf numFmtId="176" fontId="50" fillId="0" borderId="130" xfId="43" applyNumberFormat="1" applyFont="1" applyBorder="1" applyAlignment="1">
      <alignment horizontal="right" vertical="center"/>
    </xf>
    <xf numFmtId="176" fontId="50" fillId="0" borderId="92" xfId="43" applyNumberFormat="1" applyFont="1" applyBorder="1" applyAlignment="1">
      <alignment horizontal="right" vertical="center"/>
    </xf>
    <xf numFmtId="176" fontId="49" fillId="0" borderId="125" xfId="43" applyNumberFormat="1" applyFont="1" applyBorder="1" applyAlignment="1">
      <alignment horizontal="right" vertical="center"/>
    </xf>
    <xf numFmtId="176" fontId="49" fillId="0" borderId="92" xfId="43" applyNumberFormat="1" applyFont="1" applyBorder="1" applyAlignment="1">
      <alignment horizontal="right" vertical="center"/>
    </xf>
    <xf numFmtId="176" fontId="49" fillId="0" borderId="129" xfId="43" applyNumberFormat="1" applyFont="1" applyBorder="1" applyAlignment="1">
      <alignment horizontal="right" vertical="center"/>
    </xf>
    <xf numFmtId="0" fontId="49" fillId="0" borderId="0" xfId="43" applyFont="1" applyBorder="1" applyAlignment="1">
      <alignment horizontal="left" vertical="center" wrapText="1"/>
    </xf>
    <xf numFmtId="0" fontId="49" fillId="0" borderId="47" xfId="43" applyFont="1" applyBorder="1" applyAlignment="1">
      <alignment horizontal="left" vertical="center" wrapText="1"/>
    </xf>
    <xf numFmtId="0" fontId="49" fillId="0" borderId="92" xfId="43" applyFont="1" applyBorder="1" applyAlignment="1">
      <alignment horizontal="left" vertical="center" wrapText="1"/>
    </xf>
    <xf numFmtId="0" fontId="49" fillId="0" borderId="93" xfId="43" applyFont="1" applyBorder="1" applyAlignment="1">
      <alignment horizontal="left" vertical="center" wrapText="1"/>
    </xf>
    <xf numFmtId="0" fontId="72" fillId="0" borderId="90" xfId="43" applyFont="1" applyBorder="1" applyAlignment="1">
      <alignment horizontal="left" vertical="center" wrapText="1"/>
    </xf>
    <xf numFmtId="0" fontId="73" fillId="0" borderId="0" xfId="43" applyFont="1" applyBorder="1" applyAlignment="1">
      <alignment horizontal="left" vertical="center" wrapText="1"/>
    </xf>
    <xf numFmtId="0" fontId="72" fillId="0" borderId="73" xfId="43" applyFont="1" applyBorder="1" applyAlignment="1">
      <alignment horizontal="left" vertical="center" wrapText="1"/>
    </xf>
    <xf numFmtId="0" fontId="73" fillId="0" borderId="92" xfId="43" applyFont="1" applyBorder="1" applyAlignment="1">
      <alignment horizontal="left" vertical="center" wrapText="1"/>
    </xf>
    <xf numFmtId="0" fontId="72" fillId="0" borderId="73" xfId="43" applyFont="1" applyBorder="1" applyAlignment="1">
      <alignment horizontal="center" vertical="center"/>
    </xf>
    <xf numFmtId="0" fontId="72" fillId="0" borderId="109" xfId="43" applyFont="1" applyBorder="1" applyAlignment="1">
      <alignment horizontal="center" vertical="center"/>
    </xf>
    <xf numFmtId="0" fontId="72" fillId="0" borderId="93" xfId="43" applyFont="1" applyBorder="1" applyAlignment="1">
      <alignment horizontal="center" vertical="center"/>
    </xf>
    <xf numFmtId="0" fontId="72" fillId="0" borderId="118" xfId="43" applyFont="1" applyBorder="1" applyAlignment="1">
      <alignment horizontal="center" vertical="center"/>
    </xf>
    <xf numFmtId="0" fontId="72" fillId="0" borderId="92" xfId="43" applyFont="1" applyBorder="1" applyAlignment="1">
      <alignment horizontal="center" vertical="center"/>
    </xf>
    <xf numFmtId="0" fontId="72" fillId="0" borderId="81" xfId="43" applyFont="1" applyBorder="1" applyAlignment="1">
      <alignment horizontal="center" vertical="center"/>
    </xf>
    <xf numFmtId="0" fontId="72" fillId="0" borderId="125" xfId="43" applyFont="1" applyBorder="1" applyAlignment="1">
      <alignment horizontal="center" vertical="center"/>
    </xf>
    <xf numFmtId="176" fontId="49" fillId="0" borderId="91" xfId="43" applyNumberFormat="1" applyFont="1" applyBorder="1" applyAlignment="1">
      <alignment horizontal="right" vertical="center"/>
    </xf>
    <xf numFmtId="176" fontId="33" fillId="0" borderId="144" xfId="43" applyNumberFormat="1" applyFont="1" applyBorder="1" applyAlignment="1">
      <alignment horizontal="right" vertical="center"/>
    </xf>
    <xf numFmtId="176" fontId="49" fillId="0" borderId="45" xfId="43" applyNumberFormat="1" applyFont="1" applyBorder="1" applyAlignment="1">
      <alignment horizontal="right" vertical="center"/>
    </xf>
    <xf numFmtId="176" fontId="49" fillId="0" borderId="73" xfId="43" applyNumberFormat="1" applyFont="1" applyBorder="1" applyAlignment="1">
      <alignment horizontal="right" vertical="center"/>
    </xf>
    <xf numFmtId="176" fontId="49" fillId="0" borderId="54" xfId="43" applyNumberFormat="1" applyFont="1" applyBorder="1" applyAlignment="1">
      <alignment horizontal="right" vertical="center"/>
    </xf>
    <xf numFmtId="177" fontId="44" fillId="0" borderId="85" xfId="0" applyNumberFormat="1" applyFont="1" applyBorder="1" applyAlignment="1">
      <alignment vertical="center"/>
    </xf>
    <xf numFmtId="177" fontId="44" fillId="0" borderId="28" xfId="0" applyNumberFormat="1" applyFont="1" applyBorder="1" applyAlignment="1">
      <alignment vertical="center"/>
    </xf>
    <xf numFmtId="177" fontId="43" fillId="36" borderId="85" xfId="0" applyNumberFormat="1" applyFont="1" applyFill="1" applyBorder="1" applyAlignment="1">
      <alignment horizontal="left" vertical="center"/>
    </xf>
    <xf numFmtId="177" fontId="43" fillId="36" borderId="81" xfId="0" applyNumberFormat="1" applyFont="1" applyFill="1" applyBorder="1" applyAlignment="1">
      <alignment horizontal="left" vertical="center"/>
    </xf>
    <xf numFmtId="0" fontId="72" fillId="0" borderId="88" xfId="43" applyFont="1" applyBorder="1" applyAlignment="1">
      <alignment horizontal="left" vertical="center" wrapText="1"/>
    </xf>
    <xf numFmtId="171" fontId="43" fillId="0" borderId="20" xfId="0" applyNumberFormat="1" applyFont="1" applyFill="1" applyBorder="1" applyAlignment="1">
      <alignment horizontal="right"/>
    </xf>
    <xf numFmtId="171" fontId="43" fillId="0" borderId="48" xfId="0" applyNumberFormat="1" applyFont="1" applyFill="1" applyBorder="1" applyAlignment="1">
      <alignment horizontal="right"/>
    </xf>
    <xf numFmtId="171" fontId="43" fillId="0" borderId="24" xfId="0" applyNumberFormat="1" applyFont="1" applyFill="1" applyBorder="1" applyAlignment="1">
      <alignment horizontal="right"/>
    </xf>
    <xf numFmtId="171" fontId="43" fillId="0" borderId="51" xfId="0" applyNumberFormat="1" applyFont="1" applyFill="1" applyBorder="1" applyAlignment="1">
      <alignment horizontal="right"/>
    </xf>
    <xf numFmtId="0" fontId="75" fillId="0" borderId="47" xfId="0" applyFont="1" applyFill="1" applyBorder="1" applyAlignment="1">
      <alignment horizontal="left" vertical="top"/>
    </xf>
    <xf numFmtId="0" fontId="75" fillId="0" borderId="42" xfId="0" applyFont="1" applyFill="1" applyBorder="1" applyAlignment="1">
      <alignment horizontal="left" vertical="top"/>
    </xf>
    <xf numFmtId="0" fontId="74" fillId="0" borderId="20" xfId="0" applyFont="1" applyFill="1" applyBorder="1" applyAlignment="1">
      <alignment horizontal="center"/>
    </xf>
    <xf numFmtId="0" fontId="74" fillId="0" borderId="48" xfId="0" applyFont="1" applyFill="1" applyBorder="1" applyAlignment="1">
      <alignment horizontal="center"/>
    </xf>
    <xf numFmtId="0" fontId="74" fillId="0" borderId="24" xfId="0" applyFont="1" applyFill="1" applyBorder="1" applyAlignment="1">
      <alignment horizontal="center"/>
    </xf>
    <xf numFmtId="0" fontId="74" fillId="0" borderId="51" xfId="0" applyFont="1" applyFill="1" applyBorder="1" applyAlignment="1">
      <alignment horizontal="center"/>
    </xf>
    <xf numFmtId="0" fontId="74" fillId="0" borderId="27" xfId="0" applyFont="1" applyFill="1" applyBorder="1" applyAlignment="1">
      <alignment horizontal="left" vertical="top" wrapText="1"/>
    </xf>
    <xf numFmtId="0" fontId="74" fillId="0" borderId="37" xfId="0" applyFont="1" applyFill="1" applyBorder="1" applyAlignment="1">
      <alignment horizontal="left" vertical="top" wrapText="1"/>
    </xf>
    <xf numFmtId="167" fontId="59" fillId="34" borderId="131" xfId="0" applyNumberFormat="1" applyFont="1" applyFill="1" applyBorder="1" applyAlignment="1" applyProtection="1">
      <alignment horizontal="center" vertical="center" wrapText="1"/>
    </xf>
    <xf numFmtId="167" fontId="54" fillId="34" borderId="16" xfId="0" applyNumberFormat="1" applyFont="1" applyFill="1" applyBorder="1" applyAlignment="1" applyProtection="1">
      <alignment horizontal="right" vertical="center" wrapText="1"/>
    </xf>
    <xf numFmtId="167" fontId="54" fillId="34" borderId="15" xfId="0" applyNumberFormat="1" applyFont="1" applyFill="1" applyBorder="1" applyAlignment="1" applyProtection="1">
      <alignment horizontal="right" vertical="center" wrapText="1"/>
    </xf>
    <xf numFmtId="167" fontId="55" fillId="33" borderId="0" xfId="0" applyNumberFormat="1" applyFont="1" applyFill="1" applyBorder="1" applyAlignment="1" applyProtection="1">
      <alignment horizontal="right" vertical="center"/>
    </xf>
    <xf numFmtId="0" fontId="72" fillId="0" borderId="73" xfId="43" applyFont="1" applyBorder="1" applyAlignment="1">
      <alignment horizontal="center" vertical="center" textRotation="90"/>
    </xf>
    <xf numFmtId="0" fontId="72" fillId="0" borderId="109" xfId="43" applyFont="1" applyBorder="1" applyAlignment="1">
      <alignment horizontal="center" vertical="center" textRotation="90"/>
    </xf>
    <xf numFmtId="0" fontId="72" fillId="0" borderId="93" xfId="43" applyFont="1" applyBorder="1" applyAlignment="1">
      <alignment horizontal="center" vertical="center" textRotation="90"/>
    </xf>
    <xf numFmtId="0" fontId="72" fillId="0" borderId="118" xfId="43" applyFont="1" applyBorder="1" applyAlignment="1">
      <alignment horizontal="center" vertical="center" textRotation="90"/>
    </xf>
    <xf numFmtId="0" fontId="72" fillId="0" borderId="92" xfId="43" applyFont="1" applyBorder="1" applyAlignment="1">
      <alignment horizontal="center" vertical="center" textRotation="90"/>
    </xf>
    <xf numFmtId="0" fontId="72" fillId="0" borderId="81" xfId="43" applyFont="1" applyBorder="1" applyAlignment="1">
      <alignment horizontal="center" vertical="center" textRotation="90"/>
    </xf>
    <xf numFmtId="0" fontId="72" fillId="0" borderId="125" xfId="43" applyFont="1" applyBorder="1" applyAlignment="1">
      <alignment horizontal="center" vertical="center" textRotation="90"/>
    </xf>
    <xf numFmtId="0" fontId="50" fillId="0" borderId="0" xfId="43" applyFont="1" applyAlignment="1">
      <alignment horizontal="center" vertical="center" wrapText="1"/>
    </xf>
    <xf numFmtId="0" fontId="50" fillId="0" borderId="0" xfId="43" applyFont="1" applyAlignment="1">
      <alignment horizontal="center" vertical="center"/>
    </xf>
    <xf numFmtId="0" fontId="76" fillId="0" borderId="0" xfId="0" applyFont="1" applyAlignment="1">
      <alignment vertical="center" wrapText="1"/>
    </xf>
    <xf numFmtId="0" fontId="76" fillId="0" borderId="0" xfId="0" applyFont="1" applyAlignment="1">
      <alignment vertical="center"/>
    </xf>
    <xf numFmtId="0" fontId="77" fillId="0" borderId="73" xfId="43" applyFont="1" applyBorder="1" applyAlignment="1">
      <alignment horizontal="center" vertical="center" textRotation="90"/>
    </xf>
    <xf numFmtId="0" fontId="77" fillId="0" borderId="109" xfId="43" applyFont="1" applyBorder="1" applyAlignment="1">
      <alignment horizontal="center" vertical="center" textRotation="90"/>
    </xf>
    <xf numFmtId="0" fontId="77" fillId="0" borderId="93" xfId="43" applyFont="1" applyBorder="1" applyAlignment="1">
      <alignment horizontal="center" vertical="center" textRotation="90"/>
    </xf>
    <xf numFmtId="0" fontId="77" fillId="0" borderId="118" xfId="43" applyFont="1" applyBorder="1" applyAlignment="1">
      <alignment horizontal="center" vertical="center" textRotation="90"/>
    </xf>
    <xf numFmtId="0" fontId="77" fillId="0" borderId="92" xfId="43" applyFont="1" applyBorder="1" applyAlignment="1">
      <alignment horizontal="center" vertical="center" textRotation="90"/>
    </xf>
    <xf numFmtId="0" fontId="77" fillId="0" borderId="81" xfId="43" applyFont="1" applyBorder="1" applyAlignment="1">
      <alignment horizontal="center" vertical="center" textRotation="90"/>
    </xf>
    <xf numFmtId="0" fontId="77" fillId="0" borderId="125" xfId="43" applyFont="1" applyBorder="1" applyAlignment="1">
      <alignment horizontal="center" vertical="center" textRotation="90"/>
    </xf>
    <xf numFmtId="0" fontId="76" fillId="33" borderId="0" xfId="0" applyNumberFormat="1" applyFont="1" applyFill="1" applyBorder="1" applyAlignment="1" applyProtection="1"/>
    <xf numFmtId="175" fontId="32" fillId="0" borderId="77" xfId="43" applyNumberFormat="1" applyFont="1" applyBorder="1" applyAlignment="1">
      <alignment horizontal="right" vertical="center"/>
    </xf>
    <xf numFmtId="175" fontId="32" fillId="0" borderId="109" xfId="43" applyNumberFormat="1" applyFont="1" applyBorder="1" applyAlignment="1">
      <alignment horizontal="right" vertical="center"/>
    </xf>
    <xf numFmtId="175" fontId="32" fillId="0" borderId="94" xfId="43" applyNumberFormat="1" applyFont="1" applyBorder="1" applyAlignment="1">
      <alignment horizontal="right" vertical="center"/>
    </xf>
    <xf numFmtId="175" fontId="32" fillId="0" borderId="116" xfId="43" applyNumberFormat="1" applyFont="1" applyBorder="1" applyAlignment="1">
      <alignment horizontal="right" vertical="center"/>
    </xf>
    <xf numFmtId="175" fontId="32" fillId="0" borderId="81" xfId="43" applyNumberFormat="1" applyFont="1" applyBorder="1" applyAlignment="1">
      <alignment horizontal="right" vertical="center"/>
    </xf>
    <xf numFmtId="175" fontId="32" fillId="0" borderId="126" xfId="43" applyNumberFormat="1" applyFont="1" applyBorder="1" applyAlignment="1">
      <alignment horizontal="right" vertical="center"/>
    </xf>
    <xf numFmtId="176" fontId="50" fillId="0" borderId="90" xfId="43" applyNumberFormat="1" applyFont="1" applyBorder="1" applyAlignment="1">
      <alignment vertical="center"/>
    </xf>
    <xf numFmtId="176" fontId="50" fillId="0" borderId="101" xfId="43" applyNumberFormat="1" applyFont="1" applyBorder="1" applyAlignment="1">
      <alignment vertical="center"/>
    </xf>
    <xf numFmtId="176" fontId="49" fillId="0" borderId="47" xfId="43" applyNumberFormat="1" applyFont="1" applyBorder="1" applyAlignment="1">
      <alignment vertical="center"/>
    </xf>
    <xf numFmtId="176" fontId="50" fillId="0" borderId="127" xfId="43" applyNumberFormat="1" applyFont="1" applyBorder="1" applyAlignment="1">
      <alignment vertical="center"/>
    </xf>
    <xf numFmtId="176" fontId="50" fillId="0" borderId="0" xfId="43" applyNumberFormat="1" applyFont="1" applyBorder="1" applyAlignment="1">
      <alignment vertical="center"/>
    </xf>
    <xf numFmtId="176" fontId="49" fillId="0" borderId="28" xfId="43" applyNumberFormat="1" applyFont="1" applyBorder="1" applyAlignment="1">
      <alignment vertical="center"/>
    </xf>
    <xf numFmtId="176" fontId="49" fillId="0" borderId="128" xfId="43" applyNumberFormat="1" applyFont="1" applyBorder="1" applyAlignment="1">
      <alignment vertical="center"/>
    </xf>
    <xf numFmtId="176" fontId="49" fillId="0" borderId="0" xfId="43" applyNumberFormat="1" applyFont="1" applyBorder="1" applyAlignment="1">
      <alignment vertical="center"/>
    </xf>
    <xf numFmtId="176" fontId="49" fillId="0" borderId="101" xfId="43" applyNumberFormat="1" applyFont="1" applyBorder="1" applyAlignment="1">
      <alignment vertical="center"/>
    </xf>
    <xf numFmtId="176" fontId="50" fillId="0" borderId="73" xfId="43" applyNumberFormat="1" applyFont="1" applyBorder="1" applyAlignment="1">
      <alignment vertical="center"/>
    </xf>
    <xf numFmtId="176" fontId="50" fillId="0" borderId="129" xfId="43" applyNumberFormat="1" applyFont="1" applyBorder="1" applyAlignment="1">
      <alignment vertical="center"/>
    </xf>
    <xf numFmtId="176" fontId="49" fillId="0" borderId="93" xfId="43" applyNumberFormat="1" applyFont="1" applyBorder="1" applyAlignment="1">
      <alignment vertical="center"/>
    </xf>
    <xf numFmtId="176" fontId="50" fillId="0" borderId="130" xfId="43" applyNumberFormat="1" applyFont="1" applyBorder="1" applyAlignment="1">
      <alignment vertical="center"/>
    </xf>
    <xf numFmtId="176" fontId="50" fillId="0" borderId="92" xfId="43" applyNumberFormat="1" applyFont="1" applyBorder="1" applyAlignment="1">
      <alignment vertical="center"/>
    </xf>
    <xf numFmtId="176" fontId="49" fillId="0" borderId="108" xfId="43" applyNumberFormat="1" applyFont="1" applyBorder="1" applyAlignment="1">
      <alignment vertical="center"/>
    </xf>
    <xf numFmtId="176" fontId="49" fillId="0" borderId="125" xfId="43" applyNumberFormat="1" applyFont="1" applyBorder="1" applyAlignment="1">
      <alignment vertical="center"/>
    </xf>
    <xf numFmtId="176" fontId="49" fillId="0" borderId="92" xfId="43" applyNumberFormat="1" applyFont="1" applyBorder="1" applyAlignment="1">
      <alignment vertical="center"/>
    </xf>
    <xf numFmtId="176" fontId="49" fillId="0" borderId="129" xfId="43" applyNumberFormat="1" applyFont="1" applyBorder="1" applyAlignment="1">
      <alignment vertical="center"/>
    </xf>
    <xf numFmtId="175" fontId="49" fillId="0" borderId="77" xfId="43" applyNumberFormat="1" applyFont="1" applyBorder="1" applyAlignment="1">
      <alignment horizontal="right" vertical="center"/>
    </xf>
    <xf numFmtId="175" fontId="49" fillId="0" borderId="81" xfId="43" applyNumberFormat="1" applyFont="1" applyBorder="1" applyAlignment="1">
      <alignment horizontal="right" vertical="center"/>
    </xf>
    <xf numFmtId="175" fontId="49" fillId="0" borderId="94" xfId="43" applyNumberFormat="1" applyFont="1" applyBorder="1" applyAlignment="1">
      <alignment horizontal="right" vertical="center"/>
    </xf>
    <xf numFmtId="175" fontId="49" fillId="0" borderId="116" xfId="43" applyNumberFormat="1" applyFont="1" applyBorder="1" applyAlignment="1">
      <alignment horizontal="right" vertical="center"/>
    </xf>
    <xf numFmtId="175" fontId="49" fillId="0" borderId="126" xfId="43" applyNumberFormat="1" applyFont="1" applyBorder="1" applyAlignment="1">
      <alignment horizontal="right" vertical="center"/>
    </xf>
    <xf numFmtId="0" fontId="78" fillId="0" borderId="0" xfId="0" applyFont="1"/>
    <xf numFmtId="0" fontId="28" fillId="0" borderId="119" xfId="0" applyFont="1" applyFill="1" applyBorder="1" applyAlignment="1">
      <alignment horizontal="center"/>
    </xf>
    <xf numFmtId="0" fontId="28" fillId="0" borderId="145" xfId="0" applyFont="1" applyFill="1" applyBorder="1" applyAlignment="1">
      <alignment horizontal="center"/>
    </xf>
    <xf numFmtId="0" fontId="28" fillId="0" borderId="116" xfId="0" applyFont="1" applyFill="1" applyBorder="1" applyAlignment="1">
      <alignment horizontal="center"/>
    </xf>
    <xf numFmtId="0" fontId="28" fillId="0" borderId="120" xfId="0" applyFont="1" applyFill="1" applyBorder="1" applyAlignment="1">
      <alignment horizontal="center"/>
    </xf>
    <xf numFmtId="173" fontId="28" fillId="0" borderId="115" xfId="0" applyNumberFormat="1" applyFont="1" applyBorder="1" applyAlignment="1">
      <alignment horizontal="center"/>
    </xf>
    <xf numFmtId="173" fontId="28" fillId="0" borderId="109" xfId="0" applyNumberFormat="1" applyFont="1" applyBorder="1" applyAlignment="1">
      <alignment horizontal="center"/>
    </xf>
    <xf numFmtId="168" fontId="24" fillId="0" borderId="77" xfId="0" applyNumberFormat="1" applyFont="1" applyFill="1" applyBorder="1" applyAlignment="1">
      <alignment horizontal="right"/>
    </xf>
    <xf numFmtId="169" fontId="24" fillId="0" borderId="48" xfId="0" applyNumberFormat="1" applyFont="1" applyFill="1" applyBorder="1" applyAlignment="1">
      <alignment horizontal="right"/>
    </xf>
    <xf numFmtId="168" fontId="24" fillId="0" borderId="116" xfId="0" applyNumberFormat="1" applyFont="1" applyFill="1" applyBorder="1" applyAlignment="1">
      <alignment horizontal="right"/>
    </xf>
    <xf numFmtId="168" fontId="24" fillId="0" borderId="145" xfId="0" applyNumberFormat="1" applyFont="1" applyFill="1" applyBorder="1" applyAlignment="1">
      <alignment horizontal="right"/>
    </xf>
    <xf numFmtId="164" fontId="24" fillId="0" borderId="20" xfId="1" applyNumberFormat="1" applyFont="1" applyFill="1" applyBorder="1" applyAlignment="1">
      <alignment horizontal="center" vertical="center"/>
    </xf>
    <xf numFmtId="164" fontId="24" fillId="0" borderId="21" xfId="1" applyNumberFormat="1" applyFont="1" applyFill="1" applyBorder="1" applyAlignment="1">
      <alignment horizontal="center" vertical="center"/>
    </xf>
    <xf numFmtId="164" fontId="24" fillId="0" borderId="22" xfId="1" applyNumberFormat="1" applyFont="1" applyFill="1" applyBorder="1" applyAlignment="1">
      <alignment horizontal="center" vertical="center"/>
    </xf>
    <xf numFmtId="0" fontId="32" fillId="0" borderId="25" xfId="43" applyFont="1" applyBorder="1" applyAlignment="1">
      <alignment horizontal="center" vertical="center" textRotation="90"/>
    </xf>
    <xf numFmtId="0" fontId="32" fillId="0" borderId="27" xfId="43" applyFont="1" applyBorder="1" applyAlignment="1">
      <alignment horizontal="center" vertical="center" textRotation="90"/>
    </xf>
    <xf numFmtId="0" fontId="32" fillId="0" borderId="37" xfId="43" applyFont="1" applyBorder="1" applyAlignment="1">
      <alignment horizontal="center" vertical="center" textRotation="90"/>
    </xf>
    <xf numFmtId="0" fontId="24" fillId="0" borderId="24" xfId="0" applyFont="1" applyBorder="1" applyAlignment="1">
      <alignment horizontal="center"/>
    </xf>
    <xf numFmtId="0" fontId="43" fillId="0" borderId="75" xfId="0" applyFont="1" applyFill="1" applyBorder="1" applyAlignment="1">
      <alignment horizontal="center" vertical="center" textRotation="90"/>
    </xf>
    <xf numFmtId="0" fontId="40" fillId="0" borderId="93" xfId="0" applyFont="1" applyFill="1" applyBorder="1" applyAlignment="1">
      <alignment horizontal="right" vertical="center"/>
    </xf>
    <xf numFmtId="0" fontId="40" fillId="0" borderId="69" xfId="0" applyFont="1" applyFill="1" applyBorder="1" applyAlignment="1">
      <alignment horizontal="right" vertical="center"/>
    </xf>
    <xf numFmtId="171" fontId="43" fillId="0" borderId="75" xfId="0" applyNumberFormat="1" applyFont="1" applyFill="1" applyBorder="1" applyAlignment="1">
      <alignment horizontal="center" vertical="center" textRotation="90"/>
    </xf>
    <xf numFmtId="171" fontId="43" fillId="0" borderId="74" xfId="0" applyNumberFormat="1" applyFont="1" applyFill="1" applyBorder="1" applyAlignment="1">
      <alignment horizontal="center" vertical="center" textRotation="90"/>
    </xf>
    <xf numFmtId="170" fontId="24" fillId="0" borderId="81" xfId="0" applyNumberFormat="1" applyFont="1" applyFill="1" applyBorder="1" applyAlignment="1">
      <alignment horizontal="center"/>
    </xf>
    <xf numFmtId="0" fontId="24" fillId="0" borderId="81" xfId="0" applyFont="1" applyFill="1" applyBorder="1" applyAlignment="1">
      <alignment horizontal="center"/>
    </xf>
    <xf numFmtId="0" fontId="24" fillId="0" borderId="85" xfId="0" applyFont="1" applyFill="1" applyBorder="1" applyAlignment="1">
      <alignment horizontal="center"/>
    </xf>
    <xf numFmtId="171" fontId="24" fillId="0" borderId="86" xfId="0" applyNumberFormat="1" applyFont="1" applyFill="1" applyBorder="1" applyAlignment="1">
      <alignment horizontal="center" vertical="center" textRotation="90"/>
    </xf>
    <xf numFmtId="0" fontId="24" fillId="0" borderId="72" xfId="0" applyFont="1" applyFill="1" applyBorder="1" applyAlignment="1">
      <alignment horizontal="center" vertical="center" textRotation="90"/>
    </xf>
    <xf numFmtId="0" fontId="24" fillId="0" borderId="82" xfId="0" applyFont="1" applyFill="1" applyBorder="1" applyAlignment="1">
      <alignment horizontal="center" vertical="center" textRotation="90"/>
    </xf>
    <xf numFmtId="171" fontId="24" fillId="0" borderId="87" xfId="0" applyNumberFormat="1" applyFont="1" applyFill="1" applyBorder="1" applyAlignment="1">
      <alignment horizontal="center" vertical="center" textRotation="90"/>
    </xf>
    <xf numFmtId="0" fontId="24" fillId="0" borderId="95" xfId="0" applyFont="1" applyFill="1" applyBorder="1" applyAlignment="1">
      <alignment horizontal="center" vertical="center" textRotation="90"/>
    </xf>
    <xf numFmtId="0" fontId="24" fillId="0" borderId="96" xfId="0" applyFont="1" applyFill="1" applyBorder="1" applyAlignment="1">
      <alignment horizontal="center" vertical="center"/>
    </xf>
    <xf numFmtId="0" fontId="24" fillId="0" borderId="97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8" fillId="0" borderId="88" xfId="0" applyFont="1" applyBorder="1" applyAlignment="1">
      <alignment horizontal="center" vertical="center" wrapText="1"/>
    </xf>
    <xf numFmtId="0" fontId="28" fillId="0" borderId="83" xfId="0" applyFont="1" applyBorder="1" applyAlignment="1">
      <alignment horizontal="center" vertical="center" wrapText="1"/>
    </xf>
    <xf numFmtId="0" fontId="43" fillId="0" borderId="98" xfId="0" applyFont="1" applyBorder="1" applyAlignment="1">
      <alignment horizontal="center"/>
    </xf>
    <xf numFmtId="0" fontId="43" fillId="0" borderId="84" xfId="0" applyFont="1" applyBorder="1" applyAlignment="1">
      <alignment horizontal="center"/>
    </xf>
    <xf numFmtId="0" fontId="28" fillId="0" borderId="88" xfId="0" applyFont="1" applyFill="1" applyBorder="1" applyAlignment="1">
      <alignment horizontal="center"/>
    </xf>
    <xf numFmtId="0" fontId="28" fillId="0" borderId="84" xfId="0" applyFont="1" applyFill="1" applyBorder="1" applyAlignment="1">
      <alignment horizontal="center"/>
    </xf>
    <xf numFmtId="0" fontId="28" fillId="0" borderId="99" xfId="0" applyFont="1" applyFill="1" applyBorder="1" applyAlignment="1">
      <alignment horizontal="center"/>
    </xf>
    <xf numFmtId="0" fontId="28" fillId="0" borderId="98" xfId="0" applyFont="1" applyBorder="1" applyAlignment="1">
      <alignment horizontal="center"/>
    </xf>
    <xf numFmtId="0" fontId="28" fillId="0" borderId="99" xfId="0" applyFont="1" applyBorder="1" applyAlignment="1">
      <alignment horizontal="center"/>
    </xf>
    <xf numFmtId="0" fontId="28" fillId="0" borderId="84" xfId="0" applyFont="1" applyBorder="1" applyAlignment="1">
      <alignment horizontal="center"/>
    </xf>
    <xf numFmtId="0" fontId="28" fillId="0" borderId="85" xfId="0" applyFont="1" applyBorder="1" applyAlignment="1">
      <alignment horizontal="center" vertical="center" textRotation="90"/>
    </xf>
    <xf numFmtId="0" fontId="28" fillId="0" borderId="75" xfId="0" applyFont="1" applyBorder="1" applyAlignment="1">
      <alignment horizontal="center" vertical="center" textRotation="90"/>
    </xf>
    <xf numFmtId="0" fontId="28" fillId="0" borderId="108" xfId="0" applyFont="1" applyBorder="1" applyAlignment="1">
      <alignment horizontal="center" vertical="center" textRotation="90"/>
    </xf>
    <xf numFmtId="0" fontId="40" fillId="0" borderId="92" xfId="0" applyFont="1" applyBorder="1" applyAlignment="1">
      <alignment horizontal="right" vertical="center" wrapText="1"/>
    </xf>
    <xf numFmtId="0" fontId="40" fillId="0" borderId="93" xfId="0" applyFont="1" applyBorder="1" applyAlignment="1">
      <alignment horizontal="right" vertical="center" wrapText="1"/>
    </xf>
    <xf numFmtId="0" fontId="32" fillId="0" borderId="85" xfId="43" applyFont="1" applyBorder="1" applyAlignment="1">
      <alignment horizontal="center" vertical="center" textRotation="90"/>
    </xf>
    <xf numFmtId="0" fontId="32" fillId="0" borderId="75" xfId="43" applyFont="1" applyBorder="1" applyAlignment="1">
      <alignment horizontal="center" vertical="center" textRotation="90"/>
    </xf>
    <xf numFmtId="0" fontId="32" fillId="0" borderId="28" xfId="43" applyFont="1" applyBorder="1" applyAlignment="1">
      <alignment horizontal="center" vertical="center" textRotation="90"/>
    </xf>
    <xf numFmtId="0" fontId="32" fillId="0" borderId="108" xfId="43" applyFont="1" applyBorder="1" applyAlignment="1">
      <alignment horizontal="center" vertical="center" textRotation="90"/>
    </xf>
    <xf numFmtId="0" fontId="32" fillId="38" borderId="26" xfId="43" applyFont="1" applyFill="1" applyBorder="1" applyAlignment="1">
      <alignment horizontal="center" vertical="center" textRotation="90"/>
    </xf>
    <xf numFmtId="0" fontId="32" fillId="38" borderId="28" xfId="43" applyFont="1" applyFill="1" applyBorder="1" applyAlignment="1">
      <alignment horizontal="center" vertical="center" textRotation="90"/>
    </xf>
    <xf numFmtId="0" fontId="32" fillId="38" borderId="45" xfId="43" applyFont="1" applyFill="1" applyBorder="1" applyAlignment="1">
      <alignment horizontal="center" vertical="center" textRotation="90"/>
    </xf>
    <xf numFmtId="0" fontId="43" fillId="0" borderId="24" xfId="0" applyFont="1" applyBorder="1" applyAlignment="1">
      <alignment horizontal="center"/>
    </xf>
    <xf numFmtId="0" fontId="32" fillId="0" borderId="26" xfId="43" applyFont="1" applyFill="1" applyBorder="1" applyAlignment="1">
      <alignment horizontal="center" vertical="center" textRotation="90"/>
    </xf>
    <xf numFmtId="0" fontId="32" fillId="0" borderId="28" xfId="43" applyFont="1" applyFill="1" applyBorder="1" applyAlignment="1">
      <alignment horizontal="center" vertical="center" textRotation="90"/>
    </xf>
    <xf numFmtId="0" fontId="32" fillId="0" borderId="45" xfId="43" applyFont="1" applyFill="1" applyBorder="1" applyAlignment="1">
      <alignment horizontal="center" vertical="center" textRotation="90"/>
    </xf>
    <xf numFmtId="167" fontId="67" fillId="0" borderId="85" xfId="0" applyNumberFormat="1" applyFont="1" applyBorder="1" applyAlignment="1">
      <alignment horizontal="right" vertical="center" wrapText="1"/>
    </xf>
    <xf numFmtId="167" fontId="67" fillId="0" borderId="108" xfId="0" applyNumberFormat="1" applyFont="1" applyBorder="1" applyAlignment="1">
      <alignment horizontal="right" vertical="center" wrapText="1"/>
    </xf>
    <xf numFmtId="0" fontId="60" fillId="34" borderId="14" xfId="0" applyNumberFormat="1" applyFont="1" applyFill="1" applyBorder="1" applyAlignment="1" applyProtection="1">
      <alignment horizontal="left" vertical="top" wrapText="1"/>
    </xf>
    <xf numFmtId="0" fontId="60" fillId="34" borderId="16" xfId="0" applyNumberFormat="1" applyFont="1" applyFill="1" applyBorder="1" applyAlignment="1" applyProtection="1">
      <alignment horizontal="left" vertical="top" wrapText="1"/>
    </xf>
    <xf numFmtId="0" fontId="60" fillId="34" borderId="15" xfId="0" applyNumberFormat="1" applyFont="1" applyFill="1" applyBorder="1" applyAlignment="1" applyProtection="1">
      <alignment horizontal="left" vertical="top" wrapText="1"/>
    </xf>
    <xf numFmtId="0" fontId="68" fillId="34" borderId="85" xfId="0" applyNumberFormat="1" applyFont="1" applyFill="1" applyBorder="1" applyAlignment="1" applyProtection="1">
      <alignment horizontal="right" vertical="center" wrapText="1"/>
    </xf>
    <xf numFmtId="0" fontId="68" fillId="34" borderId="108" xfId="0" applyNumberFormat="1" applyFont="1" applyFill="1" applyBorder="1" applyAlignment="1" applyProtection="1">
      <alignment horizontal="right" vertical="center" wrapText="1"/>
    </xf>
    <xf numFmtId="0" fontId="60" fillId="34" borderId="88" xfId="0" applyNumberFormat="1" applyFont="1" applyFill="1" applyBorder="1" applyAlignment="1" applyProtection="1">
      <alignment horizontal="center" wrapText="1"/>
    </xf>
    <xf numFmtId="0" fontId="60" fillId="34" borderId="84" xfId="0" applyNumberFormat="1" applyFont="1" applyFill="1" applyBorder="1" applyAlignment="1" applyProtection="1">
      <alignment horizontal="center" wrapText="1"/>
    </xf>
    <xf numFmtId="0" fontId="60" fillId="34" borderId="73" xfId="0" applyNumberFormat="1" applyFont="1" applyFill="1" applyBorder="1" applyAlignment="1" applyProtection="1">
      <alignment horizontal="center" wrapText="1"/>
    </xf>
    <xf numFmtId="0" fontId="60" fillId="34" borderId="93" xfId="0" applyNumberFormat="1" applyFont="1" applyFill="1" applyBorder="1" applyAlignment="1" applyProtection="1">
      <alignment horizontal="center" wrapText="1"/>
    </xf>
    <xf numFmtId="0" fontId="60" fillId="34" borderId="132" xfId="0" applyNumberFormat="1" applyFont="1" applyFill="1" applyBorder="1" applyAlignment="1" applyProtection="1">
      <alignment horizontal="left" vertical="top" wrapText="1"/>
    </xf>
    <xf numFmtId="0" fontId="60" fillId="34" borderId="77" xfId="0" applyNumberFormat="1" applyFont="1" applyFill="1" applyBorder="1" applyAlignment="1" applyProtection="1">
      <alignment horizontal="center" wrapText="1"/>
    </xf>
    <xf numFmtId="0" fontId="60" fillId="34" borderId="94" xfId="0" applyNumberFormat="1" applyFont="1" applyFill="1" applyBorder="1" applyAlignment="1" applyProtection="1">
      <alignment horizontal="center" wrapText="1"/>
    </xf>
    <xf numFmtId="164" fontId="69" fillId="0" borderId="0" xfId="1" applyNumberFormat="1" applyFont="1" applyAlignment="1">
      <alignment horizontal="center" vertical="top"/>
    </xf>
    <xf numFmtId="164" fontId="69" fillId="0" borderId="92" xfId="1" applyNumberFormat="1" applyFont="1" applyBorder="1" applyAlignment="1">
      <alignment horizontal="center" vertical="top"/>
    </xf>
    <xf numFmtId="164" fontId="24" fillId="0" borderId="77" xfId="1" applyNumberFormat="1" applyFont="1" applyFill="1" applyBorder="1" applyAlignment="1">
      <alignment horizontal="center" vertical="center" wrapText="1"/>
    </xf>
    <xf numFmtId="164" fontId="24" fillId="0" borderId="94" xfId="1" applyNumberFormat="1" applyFont="1" applyFill="1" applyBorder="1" applyAlignment="1">
      <alignment horizontal="center" vertical="center" wrapText="1"/>
    </xf>
    <xf numFmtId="164" fontId="24" fillId="0" borderId="116" xfId="1" applyNumberFormat="1" applyFont="1" applyFill="1" applyBorder="1" applyAlignment="1">
      <alignment horizontal="center" vertical="center" wrapText="1"/>
    </xf>
    <xf numFmtId="164" fontId="24" fillId="0" borderId="121" xfId="1" applyNumberFormat="1" applyFont="1" applyFill="1" applyBorder="1" applyAlignment="1">
      <alignment horizontal="center" vertical="center" wrapText="1"/>
    </xf>
    <xf numFmtId="164" fontId="24" fillId="0" borderId="122" xfId="1" applyNumberFormat="1" applyFont="1" applyFill="1" applyBorder="1" applyAlignment="1">
      <alignment horizontal="center" vertical="center" wrapText="1"/>
    </xf>
    <xf numFmtId="164" fontId="24" fillId="0" borderId="85" xfId="1" applyNumberFormat="1" applyFont="1" applyBorder="1" applyAlignment="1">
      <alignment horizontal="left" vertical="top" wrapText="1"/>
    </xf>
    <xf numFmtId="164" fontId="24" fillId="0" borderId="28" xfId="1" applyNumberFormat="1" applyFont="1" applyBorder="1" applyAlignment="1">
      <alignment horizontal="left" vertical="top" wrapText="1"/>
    </xf>
    <xf numFmtId="164" fontId="24" fillId="0" borderId="108" xfId="1" applyNumberFormat="1" applyFont="1" applyBorder="1" applyAlignment="1">
      <alignment horizontal="left" vertical="top" wrapText="1"/>
    </xf>
    <xf numFmtId="0" fontId="32" fillId="34" borderId="14" xfId="0" applyNumberFormat="1" applyFont="1" applyFill="1" applyBorder="1" applyAlignment="1" applyProtection="1">
      <alignment horizontal="left" vertical="top" wrapText="1"/>
    </xf>
    <xf numFmtId="0" fontId="32" fillId="34" borderId="16" xfId="0" applyNumberFormat="1" applyFont="1" applyFill="1" applyBorder="1" applyAlignment="1" applyProtection="1">
      <alignment horizontal="left" vertical="top" wrapText="1"/>
    </xf>
    <xf numFmtId="0" fontId="32" fillId="34" borderId="15" xfId="0" applyNumberFormat="1" applyFont="1" applyFill="1" applyBorder="1" applyAlignment="1" applyProtection="1">
      <alignment horizontal="left" vertical="top" wrapText="1"/>
    </xf>
    <xf numFmtId="0" fontId="70" fillId="34" borderId="0" xfId="0" applyNumberFormat="1" applyFont="1" applyFill="1" applyBorder="1" applyAlignment="1" applyProtection="1">
      <alignment horizontal="center" wrapText="1"/>
    </xf>
    <xf numFmtId="0" fontId="70" fillId="34" borderId="133" xfId="0" applyNumberFormat="1" applyFont="1" applyFill="1" applyBorder="1" applyAlignment="1" applyProtection="1">
      <alignment horizontal="center" wrapText="1"/>
    </xf>
    <xf numFmtId="0" fontId="70" fillId="34" borderId="134" xfId="0" applyNumberFormat="1" applyFont="1" applyFill="1" applyBorder="1" applyAlignment="1" applyProtection="1">
      <alignment horizontal="center" wrapText="1"/>
    </xf>
    <xf numFmtId="0" fontId="70" fillId="34" borderId="19" xfId="0" applyNumberFormat="1" applyFont="1" applyFill="1" applyBorder="1" applyAlignment="1" applyProtection="1">
      <alignment horizontal="center" wrapText="1"/>
    </xf>
    <xf numFmtId="0" fontId="32" fillId="34" borderId="11" xfId="0" applyNumberFormat="1" applyFont="1" applyFill="1" applyBorder="1" applyAlignment="1" applyProtection="1">
      <alignment horizontal="center" wrapText="1"/>
    </xf>
    <xf numFmtId="0" fontId="32" fillId="34" borderId="13" xfId="0" applyNumberFormat="1" applyFont="1" applyFill="1" applyBorder="1" applyAlignment="1" applyProtection="1">
      <alignment horizontal="center" wrapText="1"/>
    </xf>
    <xf numFmtId="0" fontId="32" fillId="34" borderId="12" xfId="0" applyNumberFormat="1" applyFont="1" applyFill="1" applyBorder="1" applyAlignment="1" applyProtection="1">
      <alignment horizontal="center" wrapText="1"/>
    </xf>
    <xf numFmtId="0" fontId="32" fillId="34" borderId="136" xfId="0" applyNumberFormat="1" applyFont="1" applyFill="1" applyBorder="1" applyAlignment="1" applyProtection="1">
      <alignment horizontal="center" wrapText="1"/>
    </xf>
    <xf numFmtId="0" fontId="64" fillId="0" borderId="77" xfId="43" applyFont="1" applyBorder="1" applyAlignment="1">
      <alignment horizontal="center" vertical="center" wrapText="1"/>
    </xf>
    <xf numFmtId="0" fontId="64" fillId="0" borderId="94" xfId="43" applyFont="1" applyBorder="1" applyAlignment="1">
      <alignment horizontal="center" vertical="center" wrapText="1"/>
    </xf>
    <xf numFmtId="0" fontId="49" fillId="0" borderId="77" xfId="43" applyFont="1" applyBorder="1" applyAlignment="1">
      <alignment horizontal="center" vertical="center"/>
    </xf>
    <xf numFmtId="0" fontId="49" fillId="0" borderId="116" xfId="43" applyFont="1" applyBorder="1" applyAlignment="1">
      <alignment horizontal="center" vertical="center"/>
    </xf>
    <xf numFmtId="0" fontId="49" fillId="0" borderId="94" xfId="43" applyFont="1" applyBorder="1" applyAlignment="1">
      <alignment horizontal="center" vertical="center"/>
    </xf>
    <xf numFmtId="0" fontId="48" fillId="0" borderId="77" xfId="43" applyFont="1" applyBorder="1" applyAlignment="1">
      <alignment horizontal="center" vertical="center" wrapText="1"/>
    </xf>
    <xf numFmtId="0" fontId="48" fillId="0" borderId="94" xfId="43" applyFont="1" applyBorder="1" applyAlignment="1">
      <alignment horizontal="center" vertical="center" wrapText="1"/>
    </xf>
    <xf numFmtId="0" fontId="77" fillId="0" borderId="77" xfId="43" applyFont="1" applyBorder="1" applyAlignment="1">
      <alignment horizontal="center" vertical="center"/>
    </xf>
    <xf numFmtId="0" fontId="77" fillId="0" borderId="116" xfId="43" applyFont="1" applyBorder="1" applyAlignment="1">
      <alignment horizontal="center" vertical="center"/>
    </xf>
    <xf numFmtId="0" fontId="77" fillId="0" borderId="94" xfId="43" applyFont="1" applyBorder="1" applyAlignment="1">
      <alignment horizontal="center" vertical="center"/>
    </xf>
    <xf numFmtId="0" fontId="24" fillId="0" borderId="77" xfId="43" applyFont="1" applyBorder="1" applyAlignment="1">
      <alignment horizontal="center" vertical="center" wrapText="1"/>
    </xf>
    <xf numFmtId="0" fontId="24" fillId="0" borderId="94" xfId="43" applyFont="1" applyBorder="1" applyAlignment="1">
      <alignment horizontal="center" vertical="center" wrapText="1"/>
    </xf>
    <xf numFmtId="0" fontId="43" fillId="0" borderId="84" xfId="0" applyFont="1" applyBorder="1" applyAlignment="1">
      <alignment horizontal="left" vertical="top" wrapText="1"/>
    </xf>
    <xf numFmtId="0" fontId="43" fillId="0" borderId="47" xfId="0" applyFont="1" applyBorder="1" applyAlignment="1">
      <alignment horizontal="left" vertical="top" wrapText="1"/>
    </xf>
    <xf numFmtId="0" fontId="43" fillId="0" borderId="93" xfId="0" applyFont="1" applyBorder="1" applyAlignment="1">
      <alignment horizontal="left" vertical="top" wrapText="1"/>
    </xf>
    <xf numFmtId="164" fontId="28" fillId="0" borderId="84" xfId="1" applyNumberFormat="1" applyFont="1" applyBorder="1" applyAlignment="1">
      <alignment horizontal="left" vertical="top" wrapText="1"/>
    </xf>
    <xf numFmtId="164" fontId="28" fillId="0" borderId="47" xfId="1" applyNumberFormat="1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0" fillId="0" borderId="92" xfId="0" applyBorder="1" applyAlignment="1">
      <alignment horizontal="center" vertical="top"/>
    </xf>
    <xf numFmtId="0" fontId="24" fillId="0" borderId="116" xfId="0" applyFont="1" applyFill="1" applyBorder="1" applyAlignment="1">
      <alignment horizontal="center" vertical="center"/>
    </xf>
    <xf numFmtId="0" fontId="24" fillId="0" borderId="94" xfId="0" applyFont="1" applyFill="1" applyBorder="1" applyAlignment="1">
      <alignment horizontal="center" vertical="center"/>
    </xf>
    <xf numFmtId="0" fontId="24" fillId="0" borderId="77" xfId="0" applyFont="1" applyFill="1" applyBorder="1" applyAlignment="1">
      <alignment horizontal="center" vertical="center"/>
    </xf>
    <xf numFmtId="0" fontId="24" fillId="0" borderId="126" xfId="0" applyFont="1" applyFill="1" applyBorder="1" applyAlignment="1">
      <alignment horizontal="center" vertical="center"/>
    </xf>
    <xf numFmtId="0" fontId="24" fillId="0" borderId="98" xfId="0" applyFont="1" applyFill="1" applyBorder="1" applyAlignment="1">
      <alignment horizontal="center" vertical="center"/>
    </xf>
    <xf numFmtId="0" fontId="24" fillId="0" borderId="54" xfId="0" applyFont="1" applyFill="1" applyBorder="1" applyAlignment="1">
      <alignment horizontal="center" vertical="center"/>
    </xf>
    <xf numFmtId="0" fontId="28" fillId="0" borderId="84" xfId="0" applyFont="1" applyBorder="1" applyAlignment="1">
      <alignment horizontal="left" vertical="top" wrapText="1"/>
    </xf>
    <xf numFmtId="0" fontId="28" fillId="0" borderId="47" xfId="0" applyFont="1" applyBorder="1" applyAlignment="1">
      <alignment horizontal="left" vertical="top" wrapText="1"/>
    </xf>
    <xf numFmtId="0" fontId="28" fillId="0" borderId="93" xfId="0" applyFont="1" applyBorder="1" applyAlignment="1">
      <alignment horizontal="left" vertical="top" wrapText="1"/>
    </xf>
    <xf numFmtId="0" fontId="32" fillId="0" borderId="77" xfId="43" applyFont="1" applyBorder="1" applyAlignment="1">
      <alignment horizontal="center" vertical="center"/>
    </xf>
    <xf numFmtId="0" fontId="32" fillId="0" borderId="116" xfId="43" applyFont="1" applyBorder="1" applyAlignment="1">
      <alignment horizontal="center" vertical="center"/>
    </xf>
    <xf numFmtId="0" fontId="32" fillId="0" borderId="94" xfId="43" applyFont="1" applyBorder="1" applyAlignment="1">
      <alignment horizontal="center" vertical="center"/>
    </xf>
    <xf numFmtId="0" fontId="43" fillId="0" borderId="47" xfId="0" applyFont="1" applyFill="1" applyBorder="1" applyAlignment="1">
      <alignment horizontal="center" vertical="center"/>
    </xf>
    <xf numFmtId="0" fontId="43" fillId="0" borderId="28" xfId="0" applyFont="1" applyFill="1" applyBorder="1" applyAlignment="1">
      <alignment horizontal="center" vertical="center"/>
    </xf>
    <xf numFmtId="170" fontId="43" fillId="0" borderId="24" xfId="0" applyNumberFormat="1" applyFont="1" applyFill="1" applyBorder="1" applyAlignment="1">
      <alignment horizontal="center"/>
    </xf>
    <xf numFmtId="0" fontId="43" fillId="0" borderId="24" xfId="0" applyFont="1" applyFill="1" applyBorder="1" applyAlignment="1">
      <alignment horizontal="center"/>
    </xf>
    <xf numFmtId="0" fontId="43" fillId="0" borderId="20" xfId="0" applyFont="1" applyFill="1" applyBorder="1" applyAlignment="1">
      <alignment horizontal="center"/>
    </xf>
    <xf numFmtId="0" fontId="43" fillId="0" borderId="52" xfId="0" applyFont="1" applyFill="1" applyBorder="1" applyAlignment="1">
      <alignment horizontal="center"/>
    </xf>
    <xf numFmtId="0" fontId="24" fillId="0" borderId="24" xfId="0" applyFont="1" applyFill="1" applyBorder="1" applyAlignment="1">
      <alignment horizontal="center" vertical="top"/>
    </xf>
    <xf numFmtId="0" fontId="74" fillId="0" borderId="27" xfId="0" applyFont="1" applyFill="1" applyBorder="1" applyAlignment="1">
      <alignment horizontal="left" vertical="top" wrapText="1"/>
    </xf>
    <xf numFmtId="0" fontId="18" fillId="34" borderId="14" xfId="0" applyNumberFormat="1" applyFont="1" applyFill="1" applyBorder="1" applyAlignment="1" applyProtection="1">
      <alignment horizontal="center" wrapText="1"/>
    </xf>
    <xf numFmtId="0" fontId="18" fillId="34" borderId="15" xfId="0" applyNumberFormat="1" applyFont="1" applyFill="1" applyBorder="1" applyAlignment="1" applyProtection="1">
      <alignment horizontal="center" wrapText="1"/>
    </xf>
    <xf numFmtId="0" fontId="18" fillId="34" borderId="11" xfId="0" applyNumberFormat="1" applyFont="1" applyFill="1" applyBorder="1" applyAlignment="1" applyProtection="1">
      <alignment horizontal="center" wrapText="1"/>
    </xf>
    <xf numFmtId="0" fontId="18" fillId="34" borderId="13" xfId="0" applyNumberFormat="1" applyFont="1" applyFill="1" applyBorder="1" applyAlignment="1" applyProtection="1">
      <alignment horizontal="center" wrapText="1"/>
    </xf>
    <xf numFmtId="0" fontId="18" fillId="34" borderId="12" xfId="0" applyNumberFormat="1" applyFont="1" applyFill="1" applyBorder="1" applyAlignment="1" applyProtection="1">
      <alignment horizontal="center" wrapText="1"/>
    </xf>
  </cellXfs>
  <cellStyles count="44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Normal 2" xfId="43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sect!$B$14</c:f>
              <c:strCache>
                <c:ptCount val="1"/>
                <c:pt idx="0">
                  <c:v>Internes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sect!$A$15:$A$17</c:f>
              <c:strCache>
                <c:ptCount val="3"/>
                <c:pt idx="0">
                  <c:v>Public</c:v>
                </c:pt>
                <c:pt idx="1">
                  <c:v>Privé</c:v>
                </c:pt>
                <c:pt idx="2">
                  <c:v>Public et privé</c:v>
                </c:pt>
              </c:strCache>
            </c:strRef>
          </c:cat>
          <c:val>
            <c:numRef>
              <c:f>sect!$B$15:$B$17</c:f>
              <c:numCache>
                <c:formatCode>_(* #\ ##0_);_(* \(#\ ##0\);_(* "-"??_);_(@_)</c:formatCode>
                <c:ptCount val="3"/>
                <c:pt idx="0">
                  <c:v>6559</c:v>
                </c:pt>
                <c:pt idx="1">
                  <c:v>1106</c:v>
                </c:pt>
                <c:pt idx="2">
                  <c:v>7665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69-45D6-8CFB-433BA00824D6}"/>
            </c:ext>
          </c:extLst>
        </c:ser>
        <c:ser>
          <c:idx val="1"/>
          <c:order val="1"/>
          <c:tx>
            <c:strRef>
              <c:f>sect!$C$14</c:f>
              <c:strCache>
                <c:ptCount val="1"/>
                <c:pt idx="0">
                  <c:v>Demi-pens.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sect!$A$15:$A$17</c:f>
              <c:strCache>
                <c:ptCount val="3"/>
                <c:pt idx="0">
                  <c:v>Public</c:v>
                </c:pt>
                <c:pt idx="1">
                  <c:v>Privé</c:v>
                </c:pt>
                <c:pt idx="2">
                  <c:v>Public et privé</c:v>
                </c:pt>
              </c:strCache>
            </c:strRef>
          </c:cat>
          <c:val>
            <c:numRef>
              <c:f>sect!$C$15:$C$17</c:f>
              <c:numCache>
                <c:formatCode>_(* #\ ##0_);_(* \(#\ ##0\);_(* "-"??_);_(@_)</c:formatCode>
                <c:ptCount val="3"/>
                <c:pt idx="0">
                  <c:v>64239</c:v>
                </c:pt>
                <c:pt idx="1">
                  <c:v>11232</c:v>
                </c:pt>
                <c:pt idx="2">
                  <c:v>75471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69-45D6-8CFB-433BA00824D6}"/>
            </c:ext>
          </c:extLst>
        </c:ser>
        <c:ser>
          <c:idx val="2"/>
          <c:order val="2"/>
          <c:tx>
            <c:strRef>
              <c:f>sect!$D$14</c:f>
              <c:strCache>
                <c:ptCount val="1"/>
                <c:pt idx="0">
                  <c:v>Externes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sect!$A$15:$A$17</c:f>
              <c:strCache>
                <c:ptCount val="3"/>
                <c:pt idx="0">
                  <c:v>Public</c:v>
                </c:pt>
                <c:pt idx="1">
                  <c:v>Privé</c:v>
                </c:pt>
                <c:pt idx="2">
                  <c:v>Public et privé</c:v>
                </c:pt>
              </c:strCache>
            </c:strRef>
          </c:cat>
          <c:val>
            <c:numRef>
              <c:f>sect!$D$15:$D$17</c:f>
              <c:numCache>
                <c:formatCode>_(* #\ ##0_);_(* \(#\ ##0\);_(* "-"??_);_(@_)</c:formatCode>
                <c:ptCount val="3"/>
                <c:pt idx="0">
                  <c:v>14265</c:v>
                </c:pt>
                <c:pt idx="1">
                  <c:v>10499</c:v>
                </c:pt>
                <c:pt idx="2">
                  <c:v>24764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A69-45D6-8CFB-433BA00824D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253883231"/>
        <c:axId val="1253896543"/>
      </c:barChart>
      <c:catAx>
        <c:axId val="12538832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3896543"/>
        <c:crosses val="autoZero"/>
        <c:auto val="1"/>
        <c:lblAlgn val="ctr"/>
        <c:lblOffset val="100"/>
        <c:noMultiLvlLbl val="0"/>
      </c:catAx>
      <c:valAx>
        <c:axId val="1253896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38832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50" b="1" i="0" u="none" strike="noStrike" kern="1200" spc="0" baseline="0">
                <a:solidFill>
                  <a:schemeClr val="tx1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fr-FR" sz="1050" b="1">
                <a:solidFill>
                  <a:schemeClr val="tx1"/>
                </a:solidFill>
                <a:latin typeface="Arial Narrow" panose="020B0606020202030204" pitchFamily="34" charset="0"/>
              </a:rPr>
              <a:t>%</a:t>
            </a:r>
            <a:r>
              <a:rPr lang="fr-FR" sz="1050" b="1" baseline="0">
                <a:solidFill>
                  <a:schemeClr val="tx1"/>
                </a:solidFill>
                <a:latin typeface="Arial Narrow" panose="020B0606020202030204" pitchFamily="34" charset="0"/>
              </a:rPr>
              <a:t> Internat et demi-pension, évolution de 2007 à 2018</a:t>
            </a:r>
            <a:endParaRPr lang="fr-FR" sz="1050" b="1">
              <a:solidFill>
                <a:schemeClr val="tx1"/>
              </a:solidFill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1" i="0" u="none" strike="noStrike" kern="1200" spc="0" baseline="0">
              <a:solidFill>
                <a:schemeClr val="tx1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Public % Demi-pens.</c:v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triangle"/>
            <c:size val="5"/>
            <c:spPr>
              <a:solidFill>
                <a:schemeClr val="accent2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elete val="1"/>
          </c:dLbls>
          <c:cat>
            <c:numRef>
              <c:f>evol!$D$4:$O$4</c:f>
              <c:numCache>
                <c:formatCode>General</c:formatCode>
                <c:ptCount val="12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</c:numCache>
            </c:numRef>
          </c:cat>
          <c:val>
            <c:numRef>
              <c:f>evol!$D$9:$O$9</c:f>
              <c:numCache>
                <c:formatCode>0.0</c:formatCode>
                <c:ptCount val="12"/>
                <c:pt idx="0">
                  <c:v>69.14</c:v>
                </c:pt>
                <c:pt idx="1">
                  <c:v>70.27</c:v>
                </c:pt>
                <c:pt idx="2">
                  <c:v>71.47</c:v>
                </c:pt>
                <c:pt idx="3">
                  <c:v>71.900000000000006</c:v>
                </c:pt>
                <c:pt idx="4">
                  <c:v>70.8</c:v>
                </c:pt>
                <c:pt idx="5">
                  <c:v>72.599999999999994</c:v>
                </c:pt>
                <c:pt idx="6">
                  <c:v>73.5</c:v>
                </c:pt>
                <c:pt idx="7">
                  <c:v>73.900000000000006</c:v>
                </c:pt>
                <c:pt idx="8">
                  <c:v>74.2</c:v>
                </c:pt>
                <c:pt idx="9">
                  <c:v>74.3</c:v>
                </c:pt>
                <c:pt idx="10">
                  <c:v>75.2</c:v>
                </c:pt>
                <c:pt idx="11">
                  <c:v>75.5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CB3-4E2A-9F81-3FB519CCFCDD}"/>
            </c:ext>
          </c:extLst>
        </c:ser>
        <c:ser>
          <c:idx val="6"/>
          <c:order val="6"/>
          <c:tx>
            <c:strRef>
              <c:f>evol!$A$11:$C$11</c:f>
              <c:strCache>
                <c:ptCount val="3"/>
                <c:pt idx="0">
                  <c:v>Public</c:v>
                </c:pt>
                <c:pt idx="1">
                  <c:v>%</c:v>
                </c:pt>
                <c:pt idx="2">
                  <c:v>Internes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accent2"/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dLbls>
            <c:delete val="1"/>
          </c:dLbls>
          <c:cat>
            <c:numRef>
              <c:f>evol!$D$4:$O$4</c:f>
              <c:numCache>
                <c:formatCode>General</c:formatCode>
                <c:ptCount val="12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</c:numCache>
            </c:numRef>
          </c:cat>
          <c:val>
            <c:numRef>
              <c:f>evol!$D$11:$O$11</c:f>
              <c:numCache>
                <c:formatCode>0.0</c:formatCode>
                <c:ptCount val="12"/>
                <c:pt idx="0">
                  <c:v>8.9</c:v>
                </c:pt>
                <c:pt idx="1">
                  <c:v>8.9600000000000009</c:v>
                </c:pt>
                <c:pt idx="2">
                  <c:v>8.92</c:v>
                </c:pt>
                <c:pt idx="3">
                  <c:v>9</c:v>
                </c:pt>
                <c:pt idx="4">
                  <c:v>8.6999999999999993</c:v>
                </c:pt>
                <c:pt idx="5">
                  <c:v>8.6999999999999993</c:v>
                </c:pt>
                <c:pt idx="6">
                  <c:v>8.6</c:v>
                </c:pt>
                <c:pt idx="7">
                  <c:v>8.4</c:v>
                </c:pt>
                <c:pt idx="8">
                  <c:v>8.1</c:v>
                </c:pt>
                <c:pt idx="9">
                  <c:v>8</c:v>
                </c:pt>
                <c:pt idx="10">
                  <c:v>7.8</c:v>
                </c:pt>
                <c:pt idx="11">
                  <c:v>7.7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CB3-4E2A-9F81-3FB519CCFCDD}"/>
            </c:ext>
          </c:extLst>
        </c:ser>
        <c:ser>
          <c:idx val="12"/>
          <c:order val="12"/>
          <c:tx>
            <c:strRef>
              <c:f>evol!$A$17:$C$17</c:f>
              <c:strCache>
                <c:ptCount val="3"/>
                <c:pt idx="0">
                  <c:v>Privé</c:v>
                </c:pt>
                <c:pt idx="1">
                  <c:v>%</c:v>
                </c:pt>
                <c:pt idx="2">
                  <c:v>Demi-pens.</c:v>
                </c:pt>
              </c:strCache>
            </c:strRef>
          </c:tx>
          <c:spPr>
            <a:ln w="1270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x"/>
            <c:size val="5"/>
            <c:spPr>
              <a:solidFill>
                <a:schemeClr val="accent1">
                  <a:lumMod val="5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dLbls>
            <c:delete val="1"/>
          </c:dLbls>
          <c:cat>
            <c:numRef>
              <c:f>evol!$D$4:$O$4</c:f>
              <c:numCache>
                <c:formatCode>General</c:formatCode>
                <c:ptCount val="12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</c:numCache>
            </c:numRef>
          </c:cat>
          <c:val>
            <c:numRef>
              <c:f>evol!$D$17:$O$17</c:f>
              <c:numCache>
                <c:formatCode>0.0</c:formatCode>
                <c:ptCount val="12"/>
                <c:pt idx="0">
                  <c:v>43.16</c:v>
                </c:pt>
                <c:pt idx="1">
                  <c:v>43.2</c:v>
                </c:pt>
                <c:pt idx="2">
                  <c:v>43.59</c:v>
                </c:pt>
                <c:pt idx="3">
                  <c:v>44.488136199115239</c:v>
                </c:pt>
                <c:pt idx="4">
                  <c:v>45.2</c:v>
                </c:pt>
                <c:pt idx="5">
                  <c:v>46</c:v>
                </c:pt>
                <c:pt idx="6">
                  <c:v>45.3</c:v>
                </c:pt>
                <c:pt idx="7">
                  <c:v>46.4</c:v>
                </c:pt>
                <c:pt idx="8">
                  <c:v>46.1</c:v>
                </c:pt>
                <c:pt idx="9">
                  <c:v>43.4</c:v>
                </c:pt>
                <c:pt idx="10">
                  <c:v>45.3</c:v>
                </c:pt>
                <c:pt idx="11">
                  <c:v>49.2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8CB3-4E2A-9F81-3FB519CCFCDD}"/>
            </c:ext>
          </c:extLst>
        </c:ser>
        <c:ser>
          <c:idx val="14"/>
          <c:order val="14"/>
          <c:tx>
            <c:strRef>
              <c:f>evol!$A$19:$C$19</c:f>
              <c:strCache>
                <c:ptCount val="3"/>
                <c:pt idx="0">
                  <c:v>Privé</c:v>
                </c:pt>
                <c:pt idx="1">
                  <c:v>%</c:v>
                </c:pt>
                <c:pt idx="2">
                  <c:v>Internes</c:v>
                </c:pt>
              </c:strCache>
            </c:strRef>
          </c:tx>
          <c:spPr>
            <a:ln w="1270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triangle"/>
            <c:size val="5"/>
            <c:spPr>
              <a:solidFill>
                <a:schemeClr val="accent1">
                  <a:lumMod val="5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dLbls>
            <c:delete val="1"/>
          </c:dLbls>
          <c:cat>
            <c:numRef>
              <c:f>evol!$D$4:$O$4</c:f>
              <c:numCache>
                <c:formatCode>General</c:formatCode>
                <c:ptCount val="12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</c:numCache>
            </c:numRef>
          </c:cat>
          <c:val>
            <c:numRef>
              <c:f>evol!$D$19:$O$19</c:f>
              <c:numCache>
                <c:formatCode>0.0</c:formatCode>
                <c:ptCount val="12"/>
                <c:pt idx="0">
                  <c:v>7.87</c:v>
                </c:pt>
                <c:pt idx="1">
                  <c:v>6.91</c:v>
                </c:pt>
                <c:pt idx="2">
                  <c:v>6.62</c:v>
                </c:pt>
                <c:pt idx="3">
                  <c:v>6.4</c:v>
                </c:pt>
                <c:pt idx="4">
                  <c:v>6.6</c:v>
                </c:pt>
                <c:pt idx="5">
                  <c:v>6.2</c:v>
                </c:pt>
                <c:pt idx="6">
                  <c:v>6</c:v>
                </c:pt>
                <c:pt idx="7">
                  <c:v>5.8</c:v>
                </c:pt>
                <c:pt idx="8">
                  <c:v>5.9</c:v>
                </c:pt>
                <c:pt idx="9">
                  <c:v>5.7</c:v>
                </c:pt>
                <c:pt idx="10">
                  <c:v>5.0999999999999996</c:v>
                </c:pt>
                <c:pt idx="11">
                  <c:v>4.8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8CB3-4E2A-9F81-3FB519CCFCD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296585951"/>
        <c:axId val="1296583871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evol!$A$6:$C$6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Nb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2007</c:v>
                      </c:pt>
                      <c:pt idx="1">
                        <c:v>2008</c:v>
                      </c:pt>
                      <c:pt idx="2">
                        <c:v>2009</c:v>
                      </c:pt>
                      <c:pt idx="3">
                        <c:v>2010</c:v>
                      </c:pt>
                      <c:pt idx="4">
                        <c:v>2011</c:v>
                      </c:pt>
                      <c:pt idx="5">
                        <c:v>2012</c:v>
                      </c:pt>
                      <c:pt idx="6">
                        <c:v>2013</c:v>
                      </c:pt>
                      <c:pt idx="7">
                        <c:v>2014</c:v>
                      </c:pt>
                      <c:pt idx="8">
                        <c:v>2015</c:v>
                      </c:pt>
                      <c:pt idx="9">
                        <c:v>2016</c:v>
                      </c:pt>
                      <c:pt idx="10">
                        <c:v>2017</c:v>
                      </c:pt>
                      <c:pt idx="11">
                        <c:v>2018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evol!$D$6:$O$6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17531</c:v>
                      </c:pt>
                      <c:pt idx="1">
                        <c:v>16594</c:v>
                      </c:pt>
                      <c:pt idx="2">
                        <c:v>15727</c:v>
                      </c:pt>
                      <c:pt idx="3">
                        <c:v>15538</c:v>
                      </c:pt>
                      <c:pt idx="4">
                        <c:v>16802</c:v>
                      </c:pt>
                      <c:pt idx="5">
                        <c:v>15373</c:v>
                      </c:pt>
                      <c:pt idx="6">
                        <c:v>14932</c:v>
                      </c:pt>
                      <c:pt idx="7">
                        <c:v>14859</c:v>
                      </c:pt>
                      <c:pt idx="8">
                        <c:v>14922</c:v>
                      </c:pt>
                      <c:pt idx="9">
                        <c:v>14923</c:v>
                      </c:pt>
                      <c:pt idx="10">
                        <c:v>14562</c:v>
                      </c:pt>
                      <c:pt idx="11">
                        <c:v>14265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8CB3-4E2A-9F81-3FB519CCFCDD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evol!$A$7:$C$7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Nb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2007</c:v>
                      </c:pt>
                      <c:pt idx="1">
                        <c:v>2008</c:v>
                      </c:pt>
                      <c:pt idx="2">
                        <c:v>2009</c:v>
                      </c:pt>
                      <c:pt idx="3">
                        <c:v>2010</c:v>
                      </c:pt>
                      <c:pt idx="4">
                        <c:v>2011</c:v>
                      </c:pt>
                      <c:pt idx="5">
                        <c:v>2012</c:v>
                      </c:pt>
                      <c:pt idx="6">
                        <c:v>2013</c:v>
                      </c:pt>
                      <c:pt idx="7">
                        <c:v>2014</c:v>
                      </c:pt>
                      <c:pt idx="8">
                        <c:v>2015</c:v>
                      </c:pt>
                      <c:pt idx="9">
                        <c:v>2016</c:v>
                      </c:pt>
                      <c:pt idx="10">
                        <c:v>2017</c:v>
                      </c:pt>
                      <c:pt idx="11">
                        <c:v>2018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evol!$D$7:$O$7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7105</c:v>
                      </c:pt>
                      <c:pt idx="1">
                        <c:v>7163</c:v>
                      </c:pt>
                      <c:pt idx="2">
                        <c:v>7150</c:v>
                      </c:pt>
                      <c:pt idx="3">
                        <c:v>7308</c:v>
                      </c:pt>
                      <c:pt idx="4">
                        <c:v>7073</c:v>
                      </c:pt>
                      <c:pt idx="5">
                        <c:v>7184</c:v>
                      </c:pt>
                      <c:pt idx="6">
                        <c:v>7169</c:v>
                      </c:pt>
                      <c:pt idx="7">
                        <c:v>7052</c:v>
                      </c:pt>
                      <c:pt idx="8">
                        <c:v>6787</c:v>
                      </c:pt>
                      <c:pt idx="9">
                        <c:v>6819</c:v>
                      </c:pt>
                      <c:pt idx="10">
                        <c:v>6623</c:v>
                      </c:pt>
                      <c:pt idx="11">
                        <c:v>6559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8CB3-4E2A-9F81-3FB519CCFCDD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evol!$A$8:$C$8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Nb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2007</c:v>
                      </c:pt>
                      <c:pt idx="1">
                        <c:v>2008</c:v>
                      </c:pt>
                      <c:pt idx="2">
                        <c:v>2009</c:v>
                      </c:pt>
                      <c:pt idx="3">
                        <c:v>2010</c:v>
                      </c:pt>
                      <c:pt idx="4">
                        <c:v>2011</c:v>
                      </c:pt>
                      <c:pt idx="5">
                        <c:v>2012</c:v>
                      </c:pt>
                      <c:pt idx="6">
                        <c:v>2013</c:v>
                      </c:pt>
                      <c:pt idx="7">
                        <c:v>2014</c:v>
                      </c:pt>
                      <c:pt idx="8">
                        <c:v>2015</c:v>
                      </c:pt>
                      <c:pt idx="9">
                        <c:v>2016</c:v>
                      </c:pt>
                      <c:pt idx="10">
                        <c:v>2017</c:v>
                      </c:pt>
                      <c:pt idx="11">
                        <c:v>2018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evol!$D$8:$O$8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79829</c:v>
                      </c:pt>
                      <c:pt idx="1">
                        <c:v>79906</c:v>
                      </c:pt>
                      <c:pt idx="2">
                        <c:v>80198</c:v>
                      </c:pt>
                      <c:pt idx="3">
                        <c:v>81222</c:v>
                      </c:pt>
                      <c:pt idx="4">
                        <c:v>81642</c:v>
                      </c:pt>
                      <c:pt idx="5">
                        <c:v>82278</c:v>
                      </c:pt>
                      <c:pt idx="6">
                        <c:v>83328</c:v>
                      </c:pt>
                      <c:pt idx="7">
                        <c:v>83815</c:v>
                      </c:pt>
                      <c:pt idx="8">
                        <c:v>84174</c:v>
                      </c:pt>
                      <c:pt idx="9">
                        <c:v>84727</c:v>
                      </c:pt>
                      <c:pt idx="10">
                        <c:v>85318</c:v>
                      </c:pt>
                      <c:pt idx="11">
                        <c:v>85063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8CB3-4E2A-9F81-3FB519CCFCDD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evol!$A$9:$C$9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%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2007</c:v>
                      </c:pt>
                      <c:pt idx="1">
                        <c:v>2008</c:v>
                      </c:pt>
                      <c:pt idx="2">
                        <c:v>2009</c:v>
                      </c:pt>
                      <c:pt idx="3">
                        <c:v>2010</c:v>
                      </c:pt>
                      <c:pt idx="4">
                        <c:v>2011</c:v>
                      </c:pt>
                      <c:pt idx="5">
                        <c:v>2012</c:v>
                      </c:pt>
                      <c:pt idx="6">
                        <c:v>2013</c:v>
                      </c:pt>
                      <c:pt idx="7">
                        <c:v>2014</c:v>
                      </c:pt>
                      <c:pt idx="8">
                        <c:v>2015</c:v>
                      </c:pt>
                      <c:pt idx="9">
                        <c:v>2016</c:v>
                      </c:pt>
                      <c:pt idx="10">
                        <c:v>2017</c:v>
                      </c:pt>
                      <c:pt idx="11">
                        <c:v>2018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evol!$D$9:$O$9</c15:sqref>
                        </c15:formulaRef>
                      </c:ext>
                    </c:extLst>
                    <c:numCache>
                      <c:formatCode>0.0</c:formatCode>
                      <c:ptCount val="12"/>
                      <c:pt idx="0">
                        <c:v>69.14</c:v>
                      </c:pt>
                      <c:pt idx="1">
                        <c:v>70.27</c:v>
                      </c:pt>
                      <c:pt idx="2">
                        <c:v>71.47</c:v>
                      </c:pt>
                      <c:pt idx="3">
                        <c:v>71.900000000000006</c:v>
                      </c:pt>
                      <c:pt idx="4">
                        <c:v>70.8</c:v>
                      </c:pt>
                      <c:pt idx="5">
                        <c:v>72.599999999999994</c:v>
                      </c:pt>
                      <c:pt idx="6">
                        <c:v>73.5</c:v>
                      </c:pt>
                      <c:pt idx="7">
                        <c:v>73.900000000000006</c:v>
                      </c:pt>
                      <c:pt idx="8">
                        <c:v>74.2</c:v>
                      </c:pt>
                      <c:pt idx="9">
                        <c:v>74.3</c:v>
                      </c:pt>
                      <c:pt idx="10">
                        <c:v>75.2</c:v>
                      </c:pt>
                      <c:pt idx="11">
                        <c:v>75.5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8CB3-4E2A-9F81-3FB519CCFCDD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evol!$A$10:$C$10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%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/>
                    </a:solidFill>
                    <a:ln w="9525">
                      <a:solidFill>
                        <a:schemeClr val="accent6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2007</c:v>
                      </c:pt>
                      <c:pt idx="1">
                        <c:v>2008</c:v>
                      </c:pt>
                      <c:pt idx="2">
                        <c:v>2009</c:v>
                      </c:pt>
                      <c:pt idx="3">
                        <c:v>2010</c:v>
                      </c:pt>
                      <c:pt idx="4">
                        <c:v>2011</c:v>
                      </c:pt>
                      <c:pt idx="5">
                        <c:v>2012</c:v>
                      </c:pt>
                      <c:pt idx="6">
                        <c:v>2013</c:v>
                      </c:pt>
                      <c:pt idx="7">
                        <c:v>2014</c:v>
                      </c:pt>
                      <c:pt idx="8">
                        <c:v>2015</c:v>
                      </c:pt>
                      <c:pt idx="9">
                        <c:v>2016</c:v>
                      </c:pt>
                      <c:pt idx="10">
                        <c:v>2017</c:v>
                      </c:pt>
                      <c:pt idx="11">
                        <c:v>2018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evol!$D$10:$O$10</c15:sqref>
                        </c15:formulaRef>
                      </c:ext>
                    </c:extLst>
                    <c:numCache>
                      <c:formatCode>0.0</c:formatCode>
                      <c:ptCount val="12"/>
                      <c:pt idx="0">
                        <c:v>21.96069097696326</c:v>
                      </c:pt>
                      <c:pt idx="1">
                        <c:v>20.766901108802845</c:v>
                      </c:pt>
                      <c:pt idx="2">
                        <c:v>19.610214718571537</c:v>
                      </c:pt>
                      <c:pt idx="3">
                        <c:v>19.100000000000001</c:v>
                      </c:pt>
                      <c:pt idx="4">
                        <c:v>20.6</c:v>
                      </c:pt>
                      <c:pt idx="5">
                        <c:v>18.7</c:v>
                      </c:pt>
                      <c:pt idx="6">
                        <c:v>17.899999999999999</c:v>
                      </c:pt>
                      <c:pt idx="7">
                        <c:v>17.7</c:v>
                      </c:pt>
                      <c:pt idx="8">
                        <c:v>17.7</c:v>
                      </c:pt>
                      <c:pt idx="9">
                        <c:v>17.600000000000001</c:v>
                      </c:pt>
                      <c:pt idx="10">
                        <c:v>17.100000000000001</c:v>
                      </c:pt>
                      <c:pt idx="11">
                        <c:v>16.8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8CB3-4E2A-9F81-3FB519CCFCDD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evol!$A$12:$C$12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%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60000"/>
                      </a:schemeClr>
                    </a:solidFill>
                    <a:ln w="9525">
                      <a:solidFill>
                        <a:schemeClr val="accent2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2007</c:v>
                      </c:pt>
                      <c:pt idx="1">
                        <c:v>2008</c:v>
                      </c:pt>
                      <c:pt idx="2">
                        <c:v>2009</c:v>
                      </c:pt>
                      <c:pt idx="3">
                        <c:v>2010</c:v>
                      </c:pt>
                      <c:pt idx="4">
                        <c:v>2011</c:v>
                      </c:pt>
                      <c:pt idx="5">
                        <c:v>2012</c:v>
                      </c:pt>
                      <c:pt idx="6">
                        <c:v>2013</c:v>
                      </c:pt>
                      <c:pt idx="7">
                        <c:v>2014</c:v>
                      </c:pt>
                      <c:pt idx="8">
                        <c:v>2015</c:v>
                      </c:pt>
                      <c:pt idx="9">
                        <c:v>2016</c:v>
                      </c:pt>
                      <c:pt idx="10">
                        <c:v>2017</c:v>
                      </c:pt>
                      <c:pt idx="11">
                        <c:v>2018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evol!$D$12:$O$12</c15:sqref>
                        </c15:formulaRef>
                      </c:ext>
                    </c:extLst>
                    <c:numCache>
                      <c:formatCode>0</c:formatCode>
                      <c:ptCount val="12"/>
                      <c:pt idx="0">
                        <c:v>100</c:v>
                      </c:pt>
                      <c:pt idx="1">
                        <c:v>100</c:v>
                      </c:pt>
                      <c:pt idx="2">
                        <c:v>100</c:v>
                      </c:pt>
                      <c:pt idx="3">
                        <c:v>100</c:v>
                      </c:pt>
                      <c:pt idx="4">
                        <c:v>100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  <c:pt idx="1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8CB3-4E2A-9F81-3FB519CCFCDD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evol!$A$13:$C$13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Nb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60000"/>
                      </a:schemeClr>
                    </a:solidFill>
                    <a:ln w="9525">
                      <a:solidFill>
                        <a:schemeClr val="accent3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2007</c:v>
                      </c:pt>
                      <c:pt idx="1">
                        <c:v>2008</c:v>
                      </c:pt>
                      <c:pt idx="2">
                        <c:v>2009</c:v>
                      </c:pt>
                      <c:pt idx="3">
                        <c:v>2010</c:v>
                      </c:pt>
                      <c:pt idx="4">
                        <c:v>2011</c:v>
                      </c:pt>
                      <c:pt idx="5">
                        <c:v>2012</c:v>
                      </c:pt>
                      <c:pt idx="6">
                        <c:v>2013</c:v>
                      </c:pt>
                      <c:pt idx="7">
                        <c:v>2014</c:v>
                      </c:pt>
                      <c:pt idx="8">
                        <c:v>2015</c:v>
                      </c:pt>
                      <c:pt idx="9">
                        <c:v>2016</c:v>
                      </c:pt>
                      <c:pt idx="10">
                        <c:v>2017</c:v>
                      </c:pt>
                      <c:pt idx="11">
                        <c:v>2018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evol!$D$13:$O$13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10266</c:v>
                      </c:pt>
                      <c:pt idx="1">
                        <c:v>9928</c:v>
                      </c:pt>
                      <c:pt idx="2">
                        <c:v>9888</c:v>
                      </c:pt>
                      <c:pt idx="3">
                        <c:v>9956</c:v>
                      </c:pt>
                      <c:pt idx="4">
                        <c:v>9971</c:v>
                      </c:pt>
                      <c:pt idx="5">
                        <c:v>10159</c:v>
                      </c:pt>
                      <c:pt idx="6">
                        <c:v>9875</c:v>
                      </c:pt>
                      <c:pt idx="7">
                        <c:v>10102</c:v>
                      </c:pt>
                      <c:pt idx="8">
                        <c:v>10220</c:v>
                      </c:pt>
                      <c:pt idx="9">
                        <c:v>9711</c:v>
                      </c:pt>
                      <c:pt idx="10">
                        <c:v>10257</c:v>
                      </c:pt>
                      <c:pt idx="11">
                        <c:v>11232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8CB3-4E2A-9F81-3FB519CCFCDD}"/>
                  </c:ext>
                </c:extLst>
              </c15:ser>
            </c15:filteredLineSeries>
            <c15:filteredLine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evol!$A$14:$C$14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Nb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60000"/>
                      </a:schemeClr>
                    </a:solidFill>
                    <a:ln w="9525">
                      <a:solidFill>
                        <a:schemeClr val="accent4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2007</c:v>
                      </c:pt>
                      <c:pt idx="1">
                        <c:v>2008</c:v>
                      </c:pt>
                      <c:pt idx="2">
                        <c:v>2009</c:v>
                      </c:pt>
                      <c:pt idx="3">
                        <c:v>2010</c:v>
                      </c:pt>
                      <c:pt idx="4">
                        <c:v>2011</c:v>
                      </c:pt>
                      <c:pt idx="5">
                        <c:v>2012</c:v>
                      </c:pt>
                      <c:pt idx="6">
                        <c:v>2013</c:v>
                      </c:pt>
                      <c:pt idx="7">
                        <c:v>2014</c:v>
                      </c:pt>
                      <c:pt idx="8">
                        <c:v>2015</c:v>
                      </c:pt>
                      <c:pt idx="9">
                        <c:v>2016</c:v>
                      </c:pt>
                      <c:pt idx="10">
                        <c:v>2017</c:v>
                      </c:pt>
                      <c:pt idx="11">
                        <c:v>2018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evol!$D$14:$O$14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11650</c:v>
                      </c:pt>
                      <c:pt idx="1">
                        <c:v>11445</c:v>
                      </c:pt>
                      <c:pt idx="2">
                        <c:v>11474</c:v>
                      </c:pt>
                      <c:pt idx="3">
                        <c:v>10989</c:v>
                      </c:pt>
                      <c:pt idx="4">
                        <c:v>10639</c:v>
                      </c:pt>
                      <c:pt idx="5">
                        <c:v>10547</c:v>
                      </c:pt>
                      <c:pt idx="6">
                        <c:v>10599</c:v>
                      </c:pt>
                      <c:pt idx="7">
                        <c:v>10408</c:v>
                      </c:pt>
                      <c:pt idx="8">
                        <c:v>10617</c:v>
                      </c:pt>
                      <c:pt idx="9">
                        <c:v>11405</c:v>
                      </c:pt>
                      <c:pt idx="10">
                        <c:v>11224</c:v>
                      </c:pt>
                      <c:pt idx="11">
                        <c:v>10499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8CB3-4E2A-9F81-3FB519CCFCDD}"/>
                  </c:ext>
                </c:extLst>
              </c15:ser>
            </c15:filteredLineSeries>
            <c15:filteredLine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evol!$A$15:$C$15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Nb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60000"/>
                      </a:schemeClr>
                    </a:solidFill>
                    <a:ln w="9525">
                      <a:solidFill>
                        <a:schemeClr val="accent5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2007</c:v>
                      </c:pt>
                      <c:pt idx="1">
                        <c:v>2008</c:v>
                      </c:pt>
                      <c:pt idx="2">
                        <c:v>2009</c:v>
                      </c:pt>
                      <c:pt idx="3">
                        <c:v>2010</c:v>
                      </c:pt>
                      <c:pt idx="4">
                        <c:v>2011</c:v>
                      </c:pt>
                      <c:pt idx="5">
                        <c:v>2012</c:v>
                      </c:pt>
                      <c:pt idx="6">
                        <c:v>2013</c:v>
                      </c:pt>
                      <c:pt idx="7">
                        <c:v>2014</c:v>
                      </c:pt>
                      <c:pt idx="8">
                        <c:v>2015</c:v>
                      </c:pt>
                      <c:pt idx="9">
                        <c:v>2016</c:v>
                      </c:pt>
                      <c:pt idx="10">
                        <c:v>2017</c:v>
                      </c:pt>
                      <c:pt idx="11">
                        <c:v>2018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evol!$D$15:$O$15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1871</c:v>
                      </c:pt>
                      <c:pt idx="1">
                        <c:v>1588</c:v>
                      </c:pt>
                      <c:pt idx="2">
                        <c:v>1502</c:v>
                      </c:pt>
                      <c:pt idx="3">
                        <c:v>1434</c:v>
                      </c:pt>
                      <c:pt idx="4">
                        <c:v>1466</c:v>
                      </c:pt>
                      <c:pt idx="5">
                        <c:v>1379</c:v>
                      </c:pt>
                      <c:pt idx="6">
                        <c:v>1318</c:v>
                      </c:pt>
                      <c:pt idx="7">
                        <c:v>1264</c:v>
                      </c:pt>
                      <c:pt idx="8">
                        <c:v>1313</c:v>
                      </c:pt>
                      <c:pt idx="9">
                        <c:v>1269</c:v>
                      </c:pt>
                      <c:pt idx="10">
                        <c:v>1155</c:v>
                      </c:pt>
                      <c:pt idx="11">
                        <c:v>1106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8CB3-4E2A-9F81-3FB519CCFCDD}"/>
                  </c:ext>
                </c:extLst>
              </c15:ser>
            </c15:filteredLineSeries>
            <c15:filteredLine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evol!$A$16:$C$16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Nb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60000"/>
                      </a:schemeClr>
                    </a:solidFill>
                    <a:ln w="9525">
                      <a:solidFill>
                        <a:schemeClr val="accent6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2007</c:v>
                      </c:pt>
                      <c:pt idx="1">
                        <c:v>2008</c:v>
                      </c:pt>
                      <c:pt idx="2">
                        <c:v>2009</c:v>
                      </c:pt>
                      <c:pt idx="3">
                        <c:v>2010</c:v>
                      </c:pt>
                      <c:pt idx="4">
                        <c:v>2011</c:v>
                      </c:pt>
                      <c:pt idx="5">
                        <c:v>2012</c:v>
                      </c:pt>
                      <c:pt idx="6">
                        <c:v>2013</c:v>
                      </c:pt>
                      <c:pt idx="7">
                        <c:v>2014</c:v>
                      </c:pt>
                      <c:pt idx="8">
                        <c:v>2015</c:v>
                      </c:pt>
                      <c:pt idx="9">
                        <c:v>2016</c:v>
                      </c:pt>
                      <c:pt idx="10">
                        <c:v>2017</c:v>
                      </c:pt>
                      <c:pt idx="11">
                        <c:v>2018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evol!$D$16:$O$16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23787</c:v>
                      </c:pt>
                      <c:pt idx="1">
                        <c:v>22961</c:v>
                      </c:pt>
                      <c:pt idx="2">
                        <c:v>22864</c:v>
                      </c:pt>
                      <c:pt idx="3">
                        <c:v>22379</c:v>
                      </c:pt>
                      <c:pt idx="4">
                        <c:v>22076</c:v>
                      </c:pt>
                      <c:pt idx="5">
                        <c:v>22085</c:v>
                      </c:pt>
                      <c:pt idx="6">
                        <c:v>21792</c:v>
                      </c:pt>
                      <c:pt idx="7">
                        <c:v>21774</c:v>
                      </c:pt>
                      <c:pt idx="8">
                        <c:v>22150</c:v>
                      </c:pt>
                      <c:pt idx="9">
                        <c:v>22385</c:v>
                      </c:pt>
                      <c:pt idx="10">
                        <c:v>22636</c:v>
                      </c:pt>
                      <c:pt idx="11">
                        <c:v>22837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8CB3-4E2A-9F81-3FB519CCFCDD}"/>
                  </c:ext>
                </c:extLst>
              </c15:ser>
            </c15:filteredLineSeries>
            <c15:filteredLine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evol!$A$18:$C$18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%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2007</c:v>
                      </c:pt>
                      <c:pt idx="1">
                        <c:v>2008</c:v>
                      </c:pt>
                      <c:pt idx="2">
                        <c:v>2009</c:v>
                      </c:pt>
                      <c:pt idx="3">
                        <c:v>2010</c:v>
                      </c:pt>
                      <c:pt idx="4">
                        <c:v>2011</c:v>
                      </c:pt>
                      <c:pt idx="5">
                        <c:v>2012</c:v>
                      </c:pt>
                      <c:pt idx="6">
                        <c:v>2013</c:v>
                      </c:pt>
                      <c:pt idx="7">
                        <c:v>2014</c:v>
                      </c:pt>
                      <c:pt idx="8">
                        <c:v>2015</c:v>
                      </c:pt>
                      <c:pt idx="9">
                        <c:v>2016</c:v>
                      </c:pt>
                      <c:pt idx="10">
                        <c:v>2017</c:v>
                      </c:pt>
                      <c:pt idx="11">
                        <c:v>2018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evol!$D$18:$O$18</c15:sqref>
                        </c15:formulaRef>
                      </c:ext>
                    </c:extLst>
                    <c:numCache>
                      <c:formatCode>0.0</c:formatCode>
                      <c:ptCount val="12"/>
                      <c:pt idx="0">
                        <c:v>48.976331609702775</c:v>
                      </c:pt>
                      <c:pt idx="1">
                        <c:v>49.845390009145945</c:v>
                      </c:pt>
                      <c:pt idx="2">
                        <c:v>50.183694891532539</c:v>
                      </c:pt>
                      <c:pt idx="3">
                        <c:v>49.104070780642566</c:v>
                      </c:pt>
                      <c:pt idx="4">
                        <c:v>48.2</c:v>
                      </c:pt>
                      <c:pt idx="5">
                        <c:v>47.8</c:v>
                      </c:pt>
                      <c:pt idx="6">
                        <c:v>48.6</c:v>
                      </c:pt>
                      <c:pt idx="7">
                        <c:v>47.8</c:v>
                      </c:pt>
                      <c:pt idx="8">
                        <c:v>47.9</c:v>
                      </c:pt>
                      <c:pt idx="9">
                        <c:v>50.9</c:v>
                      </c:pt>
                      <c:pt idx="10">
                        <c:v>49.6</c:v>
                      </c:pt>
                      <c:pt idx="11">
                        <c:v>46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8CB3-4E2A-9F81-3FB519CCFCDD}"/>
                  </c:ext>
                </c:extLst>
              </c15:ser>
            </c15:filteredLineSeries>
            <c15:filteredLine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evol!$A$20:$C$20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%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2007</c:v>
                      </c:pt>
                      <c:pt idx="1">
                        <c:v>2008</c:v>
                      </c:pt>
                      <c:pt idx="2">
                        <c:v>2009</c:v>
                      </c:pt>
                      <c:pt idx="3">
                        <c:v>2010</c:v>
                      </c:pt>
                      <c:pt idx="4">
                        <c:v>2011</c:v>
                      </c:pt>
                      <c:pt idx="5">
                        <c:v>2012</c:v>
                      </c:pt>
                      <c:pt idx="6">
                        <c:v>2013</c:v>
                      </c:pt>
                      <c:pt idx="7">
                        <c:v>2014</c:v>
                      </c:pt>
                      <c:pt idx="8">
                        <c:v>2015</c:v>
                      </c:pt>
                      <c:pt idx="9">
                        <c:v>2016</c:v>
                      </c:pt>
                      <c:pt idx="10">
                        <c:v>2017</c:v>
                      </c:pt>
                      <c:pt idx="11">
                        <c:v>2018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evol!$D$20:$O$20</c15:sqref>
                        </c15:formulaRef>
                      </c:ext>
                    </c:extLst>
                    <c:numCache>
                      <c:formatCode>0</c:formatCode>
                      <c:ptCount val="12"/>
                      <c:pt idx="0">
                        <c:v>100</c:v>
                      </c:pt>
                      <c:pt idx="1">
                        <c:v>100</c:v>
                      </c:pt>
                      <c:pt idx="2">
                        <c:v>100</c:v>
                      </c:pt>
                      <c:pt idx="3">
                        <c:v>100</c:v>
                      </c:pt>
                      <c:pt idx="4">
                        <c:v>100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  <c:pt idx="1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8CB3-4E2A-9F81-3FB519CCFCDD}"/>
                  </c:ext>
                </c:extLst>
              </c15:ser>
            </c15:filteredLineSeries>
            <c15:filteredLineSeries>
              <c15:ser>
                <c:idx val="16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evol!$A$21:$C$21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Nb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2007</c:v>
                      </c:pt>
                      <c:pt idx="1">
                        <c:v>2008</c:v>
                      </c:pt>
                      <c:pt idx="2">
                        <c:v>2009</c:v>
                      </c:pt>
                      <c:pt idx="3">
                        <c:v>2010</c:v>
                      </c:pt>
                      <c:pt idx="4">
                        <c:v>2011</c:v>
                      </c:pt>
                      <c:pt idx="5">
                        <c:v>2012</c:v>
                      </c:pt>
                      <c:pt idx="6">
                        <c:v>2013</c:v>
                      </c:pt>
                      <c:pt idx="7">
                        <c:v>2014</c:v>
                      </c:pt>
                      <c:pt idx="8">
                        <c:v>2015</c:v>
                      </c:pt>
                      <c:pt idx="9">
                        <c:v>2016</c:v>
                      </c:pt>
                      <c:pt idx="10">
                        <c:v>2017</c:v>
                      </c:pt>
                      <c:pt idx="11">
                        <c:v>2018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evol!$D$21:$O$21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65459</c:v>
                      </c:pt>
                      <c:pt idx="1">
                        <c:v>66077</c:v>
                      </c:pt>
                      <c:pt idx="2">
                        <c:v>67209</c:v>
                      </c:pt>
                      <c:pt idx="3">
                        <c:v>68332</c:v>
                      </c:pt>
                      <c:pt idx="4">
                        <c:v>67738</c:v>
                      </c:pt>
                      <c:pt idx="5">
                        <c:v>69880</c:v>
                      </c:pt>
                      <c:pt idx="6">
                        <c:v>71102</c:v>
                      </c:pt>
                      <c:pt idx="7">
                        <c:v>72006</c:v>
                      </c:pt>
                      <c:pt idx="8">
                        <c:v>72685</c:v>
                      </c:pt>
                      <c:pt idx="9">
                        <c:v>72696</c:v>
                      </c:pt>
                      <c:pt idx="10">
                        <c:v>74390</c:v>
                      </c:pt>
                      <c:pt idx="11">
                        <c:v>75471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8CB3-4E2A-9F81-3FB519CCFCDD}"/>
                  </c:ext>
                </c:extLst>
              </c15:ser>
            </c15:filteredLineSeries>
            <c15:filteredLineSeries>
              <c15:ser>
                <c:idx val="17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evol!$A$22:$C$22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Nb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2007</c:v>
                      </c:pt>
                      <c:pt idx="1">
                        <c:v>2008</c:v>
                      </c:pt>
                      <c:pt idx="2">
                        <c:v>2009</c:v>
                      </c:pt>
                      <c:pt idx="3">
                        <c:v>2010</c:v>
                      </c:pt>
                      <c:pt idx="4">
                        <c:v>2011</c:v>
                      </c:pt>
                      <c:pt idx="5">
                        <c:v>2012</c:v>
                      </c:pt>
                      <c:pt idx="6">
                        <c:v>2013</c:v>
                      </c:pt>
                      <c:pt idx="7">
                        <c:v>2014</c:v>
                      </c:pt>
                      <c:pt idx="8">
                        <c:v>2015</c:v>
                      </c:pt>
                      <c:pt idx="9">
                        <c:v>2016</c:v>
                      </c:pt>
                      <c:pt idx="10">
                        <c:v>2017</c:v>
                      </c:pt>
                      <c:pt idx="11">
                        <c:v>2018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evol!$D$22:$O$22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29181</c:v>
                      </c:pt>
                      <c:pt idx="1">
                        <c:v>28039</c:v>
                      </c:pt>
                      <c:pt idx="2">
                        <c:v>27201</c:v>
                      </c:pt>
                      <c:pt idx="3">
                        <c:v>26527</c:v>
                      </c:pt>
                      <c:pt idx="4">
                        <c:v>27441</c:v>
                      </c:pt>
                      <c:pt idx="5">
                        <c:v>25920</c:v>
                      </c:pt>
                      <c:pt idx="6">
                        <c:v>25531</c:v>
                      </c:pt>
                      <c:pt idx="7">
                        <c:v>25267</c:v>
                      </c:pt>
                      <c:pt idx="8">
                        <c:v>25539</c:v>
                      </c:pt>
                      <c:pt idx="9">
                        <c:v>26328</c:v>
                      </c:pt>
                      <c:pt idx="10">
                        <c:v>25786</c:v>
                      </c:pt>
                      <c:pt idx="11">
                        <c:v>24764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8CB3-4E2A-9F81-3FB519CCFCDD}"/>
                  </c:ext>
                </c:extLst>
              </c15:ser>
            </c15:filteredLineSeries>
            <c15:filteredLineSeries>
              <c15:ser>
                <c:idx val="18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evol!$A$23:$C$23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Nb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80000"/>
                      </a:schemeClr>
                    </a:solidFill>
                    <a:ln w="9525">
                      <a:solidFill>
                        <a:schemeClr val="accent1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2007</c:v>
                      </c:pt>
                      <c:pt idx="1">
                        <c:v>2008</c:v>
                      </c:pt>
                      <c:pt idx="2">
                        <c:v>2009</c:v>
                      </c:pt>
                      <c:pt idx="3">
                        <c:v>2010</c:v>
                      </c:pt>
                      <c:pt idx="4">
                        <c:v>2011</c:v>
                      </c:pt>
                      <c:pt idx="5">
                        <c:v>2012</c:v>
                      </c:pt>
                      <c:pt idx="6">
                        <c:v>2013</c:v>
                      </c:pt>
                      <c:pt idx="7">
                        <c:v>2014</c:v>
                      </c:pt>
                      <c:pt idx="8">
                        <c:v>2015</c:v>
                      </c:pt>
                      <c:pt idx="9">
                        <c:v>2016</c:v>
                      </c:pt>
                      <c:pt idx="10">
                        <c:v>2017</c:v>
                      </c:pt>
                      <c:pt idx="11">
                        <c:v>2018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evol!$D$23:$O$23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8976</c:v>
                      </c:pt>
                      <c:pt idx="1">
                        <c:v>8751</c:v>
                      </c:pt>
                      <c:pt idx="2">
                        <c:v>8652</c:v>
                      </c:pt>
                      <c:pt idx="3">
                        <c:v>8742</c:v>
                      </c:pt>
                      <c:pt idx="4">
                        <c:v>8539</c:v>
                      </c:pt>
                      <c:pt idx="5">
                        <c:v>8563</c:v>
                      </c:pt>
                      <c:pt idx="6">
                        <c:v>8487</c:v>
                      </c:pt>
                      <c:pt idx="7">
                        <c:v>8316</c:v>
                      </c:pt>
                      <c:pt idx="8">
                        <c:v>8100</c:v>
                      </c:pt>
                      <c:pt idx="9">
                        <c:v>8088</c:v>
                      </c:pt>
                      <c:pt idx="10">
                        <c:v>7778</c:v>
                      </c:pt>
                      <c:pt idx="11">
                        <c:v>7665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8CB3-4E2A-9F81-3FB519CCFCDD}"/>
                  </c:ext>
                </c:extLst>
              </c15:ser>
            </c15:filteredLineSeries>
            <c15:filteredLineSeries>
              <c15:ser>
                <c:idx val="19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evol!$A$24:$C$24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Nb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80000"/>
                      </a:schemeClr>
                    </a:solidFill>
                    <a:ln w="9525">
                      <a:solidFill>
                        <a:schemeClr val="accent2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2007</c:v>
                      </c:pt>
                      <c:pt idx="1">
                        <c:v>2008</c:v>
                      </c:pt>
                      <c:pt idx="2">
                        <c:v>2009</c:v>
                      </c:pt>
                      <c:pt idx="3">
                        <c:v>2010</c:v>
                      </c:pt>
                      <c:pt idx="4">
                        <c:v>2011</c:v>
                      </c:pt>
                      <c:pt idx="5">
                        <c:v>2012</c:v>
                      </c:pt>
                      <c:pt idx="6">
                        <c:v>2013</c:v>
                      </c:pt>
                      <c:pt idx="7">
                        <c:v>2014</c:v>
                      </c:pt>
                      <c:pt idx="8">
                        <c:v>2015</c:v>
                      </c:pt>
                      <c:pt idx="9">
                        <c:v>2016</c:v>
                      </c:pt>
                      <c:pt idx="10">
                        <c:v>2017</c:v>
                      </c:pt>
                      <c:pt idx="11">
                        <c:v>2018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evol!$D$24:$O$24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103616</c:v>
                      </c:pt>
                      <c:pt idx="1">
                        <c:v>102867</c:v>
                      </c:pt>
                      <c:pt idx="2">
                        <c:v>103062</c:v>
                      </c:pt>
                      <c:pt idx="3">
                        <c:v>103601</c:v>
                      </c:pt>
                      <c:pt idx="4">
                        <c:v>103718</c:v>
                      </c:pt>
                      <c:pt idx="5">
                        <c:v>104363</c:v>
                      </c:pt>
                      <c:pt idx="6">
                        <c:v>105120</c:v>
                      </c:pt>
                      <c:pt idx="7">
                        <c:v>105589</c:v>
                      </c:pt>
                      <c:pt idx="8">
                        <c:v>106324</c:v>
                      </c:pt>
                      <c:pt idx="9">
                        <c:v>107112</c:v>
                      </c:pt>
                      <c:pt idx="10">
                        <c:v>107954</c:v>
                      </c:pt>
                      <c:pt idx="11">
                        <c:v>107900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8CB3-4E2A-9F81-3FB519CCFCDD}"/>
                  </c:ext>
                </c:extLst>
              </c15:ser>
            </c15:filteredLineSeries>
            <c15:filteredLineSeries>
              <c15:ser>
                <c:idx val="20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evol!$A$25:$C$25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%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80000"/>
                      </a:schemeClr>
                    </a:solidFill>
                    <a:ln w="9525">
                      <a:solidFill>
                        <a:schemeClr val="accent3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2007</c:v>
                      </c:pt>
                      <c:pt idx="1">
                        <c:v>2008</c:v>
                      </c:pt>
                      <c:pt idx="2">
                        <c:v>2009</c:v>
                      </c:pt>
                      <c:pt idx="3">
                        <c:v>2010</c:v>
                      </c:pt>
                      <c:pt idx="4">
                        <c:v>2011</c:v>
                      </c:pt>
                      <c:pt idx="5">
                        <c:v>2012</c:v>
                      </c:pt>
                      <c:pt idx="6">
                        <c:v>2013</c:v>
                      </c:pt>
                      <c:pt idx="7">
                        <c:v>2014</c:v>
                      </c:pt>
                      <c:pt idx="8">
                        <c:v>2015</c:v>
                      </c:pt>
                      <c:pt idx="9">
                        <c:v>2016</c:v>
                      </c:pt>
                      <c:pt idx="10">
                        <c:v>2017</c:v>
                      </c:pt>
                      <c:pt idx="11">
                        <c:v>2018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evol!$D$25:$O$25</c15:sqref>
                        </c15:formulaRef>
                      </c:ext>
                    </c:extLst>
                    <c:numCache>
                      <c:formatCode>0.0</c:formatCode>
                      <c:ptCount val="12"/>
                      <c:pt idx="0">
                        <c:v>63.174606238418775</c:v>
                      </c:pt>
                      <c:pt idx="1">
                        <c:v>64.235371887971851</c:v>
                      </c:pt>
                      <c:pt idx="2">
                        <c:v>65.212202363625778</c:v>
                      </c:pt>
                      <c:pt idx="3">
                        <c:v>65.956892307989307</c:v>
                      </c:pt>
                      <c:pt idx="4">
                        <c:v>65.309782294298003</c:v>
                      </c:pt>
                      <c:pt idx="5">
                        <c:v>66.958596437434721</c:v>
                      </c:pt>
                      <c:pt idx="6">
                        <c:v>67.638888888888886</c:v>
                      </c:pt>
                      <c:pt idx="7">
                        <c:v>68.194603604542138</c:v>
                      </c:pt>
                      <c:pt idx="8">
                        <c:v>68.400000000000006</c:v>
                      </c:pt>
                      <c:pt idx="9">
                        <c:v>67.900000000000006</c:v>
                      </c:pt>
                      <c:pt idx="10">
                        <c:v>68.900000000000006</c:v>
                      </c:pt>
                      <c:pt idx="11">
                        <c:v>69.900000000000006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8CB3-4E2A-9F81-3FB519CCFCDD}"/>
                  </c:ext>
                </c:extLst>
              </c15:ser>
            </c15:filteredLineSeries>
            <c15:filteredLineSeries>
              <c15:ser>
                <c:idx val="21"/>
                <c:order val="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evol!$A$26:$C$26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%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80000"/>
                      </a:schemeClr>
                    </a:solidFill>
                    <a:ln w="9525">
                      <a:solidFill>
                        <a:schemeClr val="accent4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2007</c:v>
                      </c:pt>
                      <c:pt idx="1">
                        <c:v>2008</c:v>
                      </c:pt>
                      <c:pt idx="2">
                        <c:v>2009</c:v>
                      </c:pt>
                      <c:pt idx="3">
                        <c:v>2010</c:v>
                      </c:pt>
                      <c:pt idx="4">
                        <c:v>2011</c:v>
                      </c:pt>
                      <c:pt idx="5">
                        <c:v>2012</c:v>
                      </c:pt>
                      <c:pt idx="6">
                        <c:v>2013</c:v>
                      </c:pt>
                      <c:pt idx="7">
                        <c:v>2014</c:v>
                      </c:pt>
                      <c:pt idx="8">
                        <c:v>2015</c:v>
                      </c:pt>
                      <c:pt idx="9">
                        <c:v>2016</c:v>
                      </c:pt>
                      <c:pt idx="10">
                        <c:v>2017</c:v>
                      </c:pt>
                      <c:pt idx="11">
                        <c:v>2018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evol!$D$26:$O$26</c15:sqref>
                        </c15:formulaRef>
                      </c:ext>
                    </c:extLst>
                    <c:numCache>
                      <c:formatCode>0.0</c:formatCode>
                      <c:ptCount val="12"/>
                      <c:pt idx="0">
                        <c:v>28.162638974675723</c:v>
                      </c:pt>
                      <c:pt idx="1">
                        <c:v>27.257526709245923</c:v>
                      </c:pt>
                      <c:pt idx="2">
                        <c:v>26.392850905280319</c:v>
                      </c:pt>
                      <c:pt idx="3">
                        <c:v>25.604965203038581</c:v>
                      </c:pt>
                      <c:pt idx="4">
                        <c:v>26.457316955591121</c:v>
                      </c:pt>
                      <c:pt idx="5">
                        <c:v>24.836388375190442</c:v>
                      </c:pt>
                      <c:pt idx="6">
                        <c:v>24.287480974124808</c:v>
                      </c:pt>
                      <c:pt idx="7">
                        <c:v>23.92957599749974</c:v>
                      </c:pt>
                      <c:pt idx="8">
                        <c:v>24</c:v>
                      </c:pt>
                      <c:pt idx="9">
                        <c:v>24.6</c:v>
                      </c:pt>
                      <c:pt idx="10">
                        <c:v>23.9</c:v>
                      </c:pt>
                      <c:pt idx="11">
                        <c:v>23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8CB3-4E2A-9F81-3FB519CCFCDD}"/>
                  </c:ext>
                </c:extLst>
              </c15:ser>
            </c15:filteredLineSeries>
            <c15:filteredLineSeries>
              <c15:ser>
                <c:idx val="22"/>
                <c:order val="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evol!$A$27:$C$27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%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80000"/>
                      </a:schemeClr>
                    </a:solidFill>
                    <a:ln w="9525">
                      <a:solidFill>
                        <a:schemeClr val="accent5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2007</c:v>
                      </c:pt>
                      <c:pt idx="1">
                        <c:v>2008</c:v>
                      </c:pt>
                      <c:pt idx="2">
                        <c:v>2009</c:v>
                      </c:pt>
                      <c:pt idx="3">
                        <c:v>2010</c:v>
                      </c:pt>
                      <c:pt idx="4">
                        <c:v>2011</c:v>
                      </c:pt>
                      <c:pt idx="5">
                        <c:v>2012</c:v>
                      </c:pt>
                      <c:pt idx="6">
                        <c:v>2013</c:v>
                      </c:pt>
                      <c:pt idx="7">
                        <c:v>2014</c:v>
                      </c:pt>
                      <c:pt idx="8">
                        <c:v>2015</c:v>
                      </c:pt>
                      <c:pt idx="9">
                        <c:v>2016</c:v>
                      </c:pt>
                      <c:pt idx="10">
                        <c:v>2017</c:v>
                      </c:pt>
                      <c:pt idx="11">
                        <c:v>2018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evol!$D$27:$O$27</c15:sqref>
                        </c15:formulaRef>
                      </c:ext>
                    </c:extLst>
                    <c:numCache>
                      <c:formatCode>0.0</c:formatCode>
                      <c:ptCount val="12"/>
                      <c:pt idx="0">
                        <c:v>8.6627547869054968</c:v>
                      </c:pt>
                      <c:pt idx="1">
                        <c:v>8.5071014027822329</c:v>
                      </c:pt>
                      <c:pt idx="2">
                        <c:v>8.3949467310939045</c:v>
                      </c:pt>
                      <c:pt idx="3">
                        <c:v>8.4381424889721135</c:v>
                      </c:pt>
                      <c:pt idx="4">
                        <c:v>8.2329007501108773</c:v>
                      </c:pt>
                      <c:pt idx="5">
                        <c:v>8.2050151873748352</c:v>
                      </c:pt>
                      <c:pt idx="6">
                        <c:v>8.0736301369863011</c:v>
                      </c:pt>
                      <c:pt idx="7">
                        <c:v>7.8758203979581207</c:v>
                      </c:pt>
                      <c:pt idx="8">
                        <c:v>7.6</c:v>
                      </c:pt>
                      <c:pt idx="9">
                        <c:v>7.6</c:v>
                      </c:pt>
                      <c:pt idx="10">
                        <c:v>7.2</c:v>
                      </c:pt>
                      <c:pt idx="11">
                        <c:v>7.1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8CB3-4E2A-9F81-3FB519CCFCDD}"/>
                  </c:ext>
                </c:extLst>
              </c15:ser>
            </c15:filteredLineSeries>
            <c15:filteredLineSeries>
              <c15:ser>
                <c:idx val="23"/>
                <c:order val="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evol!$A$28:$C$28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%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80000"/>
                      </a:schemeClr>
                    </a:solidFill>
                    <a:ln w="9525">
                      <a:solidFill>
                        <a:schemeClr val="accent6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2007</c:v>
                      </c:pt>
                      <c:pt idx="1">
                        <c:v>2008</c:v>
                      </c:pt>
                      <c:pt idx="2">
                        <c:v>2009</c:v>
                      </c:pt>
                      <c:pt idx="3">
                        <c:v>2010</c:v>
                      </c:pt>
                      <c:pt idx="4">
                        <c:v>2011</c:v>
                      </c:pt>
                      <c:pt idx="5">
                        <c:v>2012</c:v>
                      </c:pt>
                      <c:pt idx="6">
                        <c:v>2013</c:v>
                      </c:pt>
                      <c:pt idx="7">
                        <c:v>2014</c:v>
                      </c:pt>
                      <c:pt idx="8">
                        <c:v>2015</c:v>
                      </c:pt>
                      <c:pt idx="9">
                        <c:v>2016</c:v>
                      </c:pt>
                      <c:pt idx="10">
                        <c:v>2017</c:v>
                      </c:pt>
                      <c:pt idx="11">
                        <c:v>2018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evol!$D$28:$O$28</c15:sqref>
                        </c15:formulaRef>
                      </c:ext>
                    </c:extLst>
                    <c:numCache>
                      <c:formatCode>0</c:formatCode>
                      <c:ptCount val="12"/>
                      <c:pt idx="0">
                        <c:v>100</c:v>
                      </c:pt>
                      <c:pt idx="1">
                        <c:v>100</c:v>
                      </c:pt>
                      <c:pt idx="2">
                        <c:v>100</c:v>
                      </c:pt>
                      <c:pt idx="3">
                        <c:v>100</c:v>
                      </c:pt>
                      <c:pt idx="4">
                        <c:v>100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  <c:pt idx="1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8CB3-4E2A-9F81-3FB519CCFCDD}"/>
                  </c:ext>
                </c:extLst>
              </c15:ser>
            </c15:filteredLineSeries>
          </c:ext>
        </c:extLst>
      </c:lineChart>
      <c:catAx>
        <c:axId val="12965859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6583871"/>
        <c:crosses val="autoZero"/>
        <c:auto val="1"/>
        <c:lblAlgn val="ctr"/>
        <c:lblOffset val="100"/>
        <c:noMultiLvlLbl val="0"/>
      </c:catAx>
      <c:valAx>
        <c:axId val="1296583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2">
                  <a:lumMod val="90000"/>
                </a:schemeClr>
              </a:solidFill>
              <a:round/>
            </a:ln>
            <a:effectLst/>
          </c:spPr>
        </c:min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65859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171450</xdr:rowOff>
    </xdr:from>
    <xdr:to>
      <xdr:col>5</xdr:col>
      <xdr:colOff>714375</xdr:colOff>
      <xdr:row>33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238125</xdr:colOff>
      <xdr:row>2</xdr:row>
      <xdr:rowOff>180975</xdr:rowOff>
    </xdr:from>
    <xdr:to>
      <xdr:col>22</xdr:col>
      <xdr:colOff>647700</xdr:colOff>
      <xdr:row>20</xdr:row>
      <xdr:rowOff>85725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E14"/>
  <sheetViews>
    <sheetView showGridLines="0" workbookViewId="0">
      <selection activeCell="A9" sqref="A9"/>
    </sheetView>
  </sheetViews>
  <sheetFormatPr baseColWidth="10" defaultRowHeight="15" x14ac:dyDescent="0.25"/>
  <sheetData>
    <row r="1" spans="1:5" ht="22.5" x14ac:dyDescent="0.3">
      <c r="A1" s="9" t="s">
        <v>438</v>
      </c>
    </row>
    <row r="2" spans="1:5" ht="20.25" thickBot="1" x14ac:dyDescent="0.35">
      <c r="A2" s="6" t="s">
        <v>439</v>
      </c>
      <c r="B2" s="6"/>
      <c r="C2" s="6"/>
      <c r="D2" s="6"/>
      <c r="E2" s="6"/>
    </row>
    <row r="3" spans="1:5" ht="15.75" thickTop="1" x14ac:dyDescent="0.25">
      <c r="A3" s="7" t="s">
        <v>440</v>
      </c>
    </row>
    <row r="4" spans="1:5" x14ac:dyDescent="0.25">
      <c r="A4" s="7" t="s">
        <v>446</v>
      </c>
    </row>
    <row r="6" spans="1:5" x14ac:dyDescent="0.25">
      <c r="A6" s="8" t="s">
        <v>567</v>
      </c>
    </row>
    <row r="7" spans="1:5" s="539" customFormat="1" ht="12.75" x14ac:dyDescent="0.2">
      <c r="A7" s="539" t="s">
        <v>566</v>
      </c>
    </row>
    <row r="8" spans="1:5" x14ac:dyDescent="0.25">
      <c r="A8" s="8" t="s">
        <v>568</v>
      </c>
    </row>
    <row r="9" spans="1:5" x14ac:dyDescent="0.25">
      <c r="A9" s="8"/>
    </row>
    <row r="10" spans="1:5" x14ac:dyDescent="0.25">
      <c r="A10" s="8" t="s">
        <v>442</v>
      </c>
    </row>
    <row r="11" spans="1:5" x14ac:dyDescent="0.25">
      <c r="A11" s="8" t="s">
        <v>447</v>
      </c>
    </row>
    <row r="12" spans="1:5" x14ac:dyDescent="0.25">
      <c r="A12" s="8" t="s">
        <v>443</v>
      </c>
    </row>
    <row r="13" spans="1:5" x14ac:dyDescent="0.25">
      <c r="A13" s="8" t="s">
        <v>444</v>
      </c>
    </row>
    <row r="14" spans="1:5" x14ac:dyDescent="0.25">
      <c r="A14" s="8" t="s">
        <v>445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I17"/>
  <sheetViews>
    <sheetView showGridLines="0" workbookViewId="0">
      <selection activeCell="A13" sqref="A13:I17"/>
    </sheetView>
  </sheetViews>
  <sheetFormatPr baseColWidth="10" defaultRowHeight="15" x14ac:dyDescent="0.25"/>
  <cols>
    <col min="1" max="1" width="12.85546875" customWidth="1"/>
    <col min="2" max="9" width="9.28515625" customWidth="1"/>
  </cols>
  <sheetData>
    <row r="1" spans="1:9" ht="18" x14ac:dyDescent="0.25">
      <c r="A1" s="14" t="s">
        <v>451</v>
      </c>
    </row>
    <row r="2" spans="1:9" ht="15.75" x14ac:dyDescent="0.25">
      <c r="A2" s="10" t="s">
        <v>441</v>
      </c>
    </row>
    <row r="3" spans="1:9" ht="15.75" x14ac:dyDescent="0.25">
      <c r="A3" s="10"/>
    </row>
    <row r="4" spans="1:9" x14ac:dyDescent="0.25">
      <c r="A4" s="336"/>
      <c r="B4" s="550" t="s">
        <v>144</v>
      </c>
      <c r="C4" s="551"/>
      <c r="D4" s="551"/>
      <c r="E4" s="552"/>
      <c r="F4" s="551" t="s">
        <v>145</v>
      </c>
      <c r="G4" s="551"/>
      <c r="H4" s="551"/>
      <c r="I4" s="552"/>
    </row>
    <row r="5" spans="1:9" x14ac:dyDescent="0.25">
      <c r="A5" s="337"/>
      <c r="B5" s="335" t="s">
        <v>0</v>
      </c>
      <c r="C5" s="335" t="s">
        <v>143</v>
      </c>
      <c r="D5" s="335" t="s">
        <v>2</v>
      </c>
      <c r="E5" s="335" t="s">
        <v>448</v>
      </c>
      <c r="F5" s="335" t="s">
        <v>0</v>
      </c>
      <c r="G5" s="335" t="s">
        <v>143</v>
      </c>
      <c r="H5" s="335" t="s">
        <v>2</v>
      </c>
      <c r="I5" s="344" t="s">
        <v>448</v>
      </c>
    </row>
    <row r="6" spans="1:9" x14ac:dyDescent="0.25">
      <c r="A6" s="11" t="s">
        <v>449</v>
      </c>
      <c r="B6" s="338">
        <v>6623</v>
      </c>
      <c r="C6" s="338">
        <v>64133</v>
      </c>
      <c r="D6" s="338">
        <v>14562</v>
      </c>
      <c r="E6" s="338">
        <v>85318</v>
      </c>
      <c r="F6" s="339">
        <v>7.8</v>
      </c>
      <c r="G6" s="339">
        <v>75.2</v>
      </c>
      <c r="H6" s="339">
        <v>17.100000000000001</v>
      </c>
      <c r="I6" s="338">
        <v>100</v>
      </c>
    </row>
    <row r="7" spans="1:9" x14ac:dyDescent="0.25">
      <c r="A7" s="12" t="s">
        <v>450</v>
      </c>
      <c r="B7" s="340">
        <v>1155</v>
      </c>
      <c r="C7" s="340">
        <v>10257</v>
      </c>
      <c r="D7" s="340">
        <v>11224</v>
      </c>
      <c r="E7" s="340">
        <v>22636</v>
      </c>
      <c r="F7" s="341">
        <v>5.0999999999999996</v>
      </c>
      <c r="G7" s="341">
        <v>45.3</v>
      </c>
      <c r="H7" s="341">
        <v>49.6</v>
      </c>
      <c r="I7" s="340">
        <v>100</v>
      </c>
    </row>
    <row r="8" spans="1:9" x14ac:dyDescent="0.25">
      <c r="A8" s="13" t="s">
        <v>440</v>
      </c>
      <c r="B8" s="342">
        <v>7778</v>
      </c>
      <c r="C8" s="342">
        <v>74390</v>
      </c>
      <c r="D8" s="342">
        <v>25786</v>
      </c>
      <c r="E8" s="342">
        <v>107954</v>
      </c>
      <c r="F8" s="343">
        <v>7.2</v>
      </c>
      <c r="G8" s="343">
        <v>68.900000000000006</v>
      </c>
      <c r="H8" s="343">
        <v>23.9</v>
      </c>
      <c r="I8" s="342">
        <v>100</v>
      </c>
    </row>
    <row r="11" spans="1:9" ht="15.75" x14ac:dyDescent="0.25">
      <c r="A11" s="10" t="s">
        <v>446</v>
      </c>
    </row>
    <row r="13" spans="1:9" x14ac:dyDescent="0.25">
      <c r="A13" s="336"/>
      <c r="B13" s="550" t="s">
        <v>144</v>
      </c>
      <c r="C13" s="551"/>
      <c r="D13" s="551"/>
      <c r="E13" s="552"/>
      <c r="F13" s="551" t="s">
        <v>145</v>
      </c>
      <c r="G13" s="551"/>
      <c r="H13" s="551"/>
      <c r="I13" s="552"/>
    </row>
    <row r="14" spans="1:9" x14ac:dyDescent="0.25">
      <c r="A14" s="337"/>
      <c r="B14" s="335" t="s">
        <v>0</v>
      </c>
      <c r="C14" s="335" t="s">
        <v>143</v>
      </c>
      <c r="D14" s="335" t="s">
        <v>2</v>
      </c>
      <c r="E14" s="335" t="s">
        <v>448</v>
      </c>
      <c r="F14" s="335" t="s">
        <v>0</v>
      </c>
      <c r="G14" s="335" t="s">
        <v>143</v>
      </c>
      <c r="H14" s="335" t="s">
        <v>2</v>
      </c>
      <c r="I14" s="344" t="s">
        <v>448</v>
      </c>
    </row>
    <row r="15" spans="1:9" x14ac:dyDescent="0.25">
      <c r="A15" s="11" t="s">
        <v>449</v>
      </c>
      <c r="B15" s="338">
        <v>6559</v>
      </c>
      <c r="C15" s="338">
        <v>64239</v>
      </c>
      <c r="D15" s="338">
        <v>14265</v>
      </c>
      <c r="E15" s="338">
        <v>85063</v>
      </c>
      <c r="F15" s="339">
        <v>7.7</v>
      </c>
      <c r="G15" s="339">
        <v>75.5</v>
      </c>
      <c r="H15" s="339">
        <v>16.8</v>
      </c>
      <c r="I15" s="338">
        <v>100</v>
      </c>
    </row>
    <row r="16" spans="1:9" x14ac:dyDescent="0.25">
      <c r="A16" s="12" t="s">
        <v>450</v>
      </c>
      <c r="B16" s="340">
        <v>1106</v>
      </c>
      <c r="C16" s="340">
        <v>11232</v>
      </c>
      <c r="D16" s="340">
        <v>10499</v>
      </c>
      <c r="E16" s="340">
        <v>22837</v>
      </c>
      <c r="F16" s="341">
        <v>4.8</v>
      </c>
      <c r="G16" s="341">
        <v>49.2</v>
      </c>
      <c r="H16" s="341">
        <v>46</v>
      </c>
      <c r="I16" s="340">
        <v>100</v>
      </c>
    </row>
    <row r="17" spans="1:9" x14ac:dyDescent="0.25">
      <c r="A17" s="13" t="s">
        <v>440</v>
      </c>
      <c r="B17" s="342">
        <v>7665</v>
      </c>
      <c r="C17" s="342">
        <v>75471</v>
      </c>
      <c r="D17" s="342">
        <v>24764</v>
      </c>
      <c r="E17" s="342">
        <v>107900</v>
      </c>
      <c r="F17" s="343">
        <v>7.1</v>
      </c>
      <c r="G17" s="343">
        <v>69.900000000000006</v>
      </c>
      <c r="H17" s="343">
        <v>23</v>
      </c>
      <c r="I17" s="342">
        <v>100</v>
      </c>
    </row>
  </sheetData>
  <mergeCells count="4">
    <mergeCell ref="B4:E4"/>
    <mergeCell ref="F4:I4"/>
    <mergeCell ref="B13:E13"/>
    <mergeCell ref="F13:I1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O29"/>
  <sheetViews>
    <sheetView showGridLines="0" workbookViewId="0">
      <selection activeCell="U32" sqref="U32"/>
    </sheetView>
  </sheetViews>
  <sheetFormatPr baseColWidth="10" defaultRowHeight="15" x14ac:dyDescent="0.25"/>
  <cols>
    <col min="1" max="1" width="3.140625" customWidth="1"/>
    <col min="2" max="2" width="3.5703125" customWidth="1"/>
    <col min="3" max="3" width="7.7109375" bestFit="1" customWidth="1"/>
    <col min="4" max="4" width="6.5703125" bestFit="1" customWidth="1"/>
    <col min="5" max="15" width="6.5703125" customWidth="1"/>
  </cols>
  <sheetData>
    <row r="1" spans="1:15" ht="18" x14ac:dyDescent="0.25">
      <c r="A1" s="14" t="s">
        <v>452</v>
      </c>
      <c r="B1" s="1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5"/>
      <c r="O1" s="15"/>
    </row>
    <row r="2" spans="1:15" ht="15.75" x14ac:dyDescent="0.25">
      <c r="A2" s="10" t="s">
        <v>470</v>
      </c>
      <c r="B2" s="15"/>
      <c r="C2" s="15"/>
      <c r="D2" s="16"/>
      <c r="E2" s="16"/>
      <c r="F2" s="16"/>
      <c r="G2" s="16"/>
      <c r="H2" s="16"/>
      <c r="I2" s="16"/>
      <c r="J2" s="16"/>
      <c r="K2" s="16"/>
      <c r="L2" s="16"/>
      <c r="M2" s="16"/>
      <c r="N2" s="15"/>
      <c r="O2" s="15"/>
    </row>
    <row r="3" spans="1:15" x14ac:dyDescent="0.25">
      <c r="A3" s="15"/>
      <c r="B3" s="15"/>
      <c r="C3" s="15"/>
      <c r="D3" s="16"/>
      <c r="E3" s="16"/>
      <c r="F3" s="16"/>
      <c r="G3" s="16"/>
      <c r="H3" s="16"/>
      <c r="I3" s="16"/>
      <c r="J3" s="16"/>
      <c r="K3" s="16"/>
      <c r="L3" s="16"/>
      <c r="M3" s="16"/>
      <c r="N3" s="15"/>
      <c r="O3" s="15"/>
    </row>
    <row r="4" spans="1:15" x14ac:dyDescent="0.25">
      <c r="A4" s="345"/>
      <c r="B4" s="345"/>
      <c r="C4" s="346"/>
      <c r="D4" s="17">
        <v>2007</v>
      </c>
      <c r="E4" s="17">
        <v>2008</v>
      </c>
      <c r="F4" s="17">
        <v>2009</v>
      </c>
      <c r="G4" s="17">
        <v>2010</v>
      </c>
      <c r="H4" s="17">
        <v>2011</v>
      </c>
      <c r="I4" s="17">
        <v>2012</v>
      </c>
      <c r="J4" s="17">
        <v>2013</v>
      </c>
      <c r="K4" s="17">
        <v>2014</v>
      </c>
      <c r="L4" s="17">
        <v>2015</v>
      </c>
      <c r="M4" s="17">
        <v>2016</v>
      </c>
      <c r="N4" s="17">
        <v>2017</v>
      </c>
      <c r="O4" s="17">
        <v>2018</v>
      </c>
    </row>
    <row r="5" spans="1:15" x14ac:dyDescent="0.25">
      <c r="A5" s="553" t="s">
        <v>449</v>
      </c>
      <c r="B5" s="333" t="s">
        <v>453</v>
      </c>
      <c r="C5" s="18" t="s">
        <v>143</v>
      </c>
      <c r="D5" s="19">
        <v>55193</v>
      </c>
      <c r="E5" s="19">
        <v>56149</v>
      </c>
      <c r="F5" s="20">
        <v>57321</v>
      </c>
      <c r="G5" s="21">
        <v>58376</v>
      </c>
      <c r="H5" s="19">
        <v>57767</v>
      </c>
      <c r="I5" s="19">
        <v>59721</v>
      </c>
      <c r="J5" s="20">
        <v>61227</v>
      </c>
      <c r="K5" s="22">
        <v>61904</v>
      </c>
      <c r="L5" s="22">
        <v>62465</v>
      </c>
      <c r="M5" s="22">
        <v>62985</v>
      </c>
      <c r="N5" s="22">
        <v>64133</v>
      </c>
      <c r="O5" s="22">
        <v>64239</v>
      </c>
    </row>
    <row r="6" spans="1:15" x14ac:dyDescent="0.25">
      <c r="A6" s="554"/>
      <c r="B6" s="334"/>
      <c r="C6" s="23" t="s">
        <v>2</v>
      </c>
      <c r="D6" s="24">
        <f>D8-D7-D5</f>
        <v>17531</v>
      </c>
      <c r="E6" s="24">
        <f>E8-E7-E5</f>
        <v>16594</v>
      </c>
      <c r="F6" s="25">
        <f>F8-F7-F5</f>
        <v>15727</v>
      </c>
      <c r="G6" s="26">
        <v>15538</v>
      </c>
      <c r="H6" s="24">
        <v>16802</v>
      </c>
      <c r="I6" s="24">
        <v>15373</v>
      </c>
      <c r="J6" s="25">
        <v>14932</v>
      </c>
      <c r="K6" s="27">
        <v>14859</v>
      </c>
      <c r="L6" s="27">
        <v>14922</v>
      </c>
      <c r="M6" s="27">
        <v>14923</v>
      </c>
      <c r="N6" s="27">
        <v>14562</v>
      </c>
      <c r="O6" s="27">
        <v>14265</v>
      </c>
    </row>
    <row r="7" spans="1:15" x14ac:dyDescent="0.25">
      <c r="A7" s="554"/>
      <c r="B7" s="334"/>
      <c r="C7" s="23" t="s">
        <v>0</v>
      </c>
      <c r="D7" s="24">
        <v>7105</v>
      </c>
      <c r="E7" s="24">
        <v>7163</v>
      </c>
      <c r="F7" s="25">
        <v>7150</v>
      </c>
      <c r="G7" s="26">
        <v>7308</v>
      </c>
      <c r="H7" s="24">
        <v>7073</v>
      </c>
      <c r="I7" s="24">
        <v>7184</v>
      </c>
      <c r="J7" s="25">
        <v>7169</v>
      </c>
      <c r="K7" s="27">
        <v>7052</v>
      </c>
      <c r="L7" s="27">
        <v>6787</v>
      </c>
      <c r="M7" s="27">
        <v>6819</v>
      </c>
      <c r="N7" s="27">
        <v>6623</v>
      </c>
      <c r="O7" s="27">
        <v>6559</v>
      </c>
    </row>
    <row r="8" spans="1:15" x14ac:dyDescent="0.25">
      <c r="A8" s="554"/>
      <c r="B8" s="347"/>
      <c r="C8" s="28" t="s">
        <v>3</v>
      </c>
      <c r="D8" s="29">
        <v>79829</v>
      </c>
      <c r="E8" s="29">
        <v>79906</v>
      </c>
      <c r="F8" s="30">
        <v>80198</v>
      </c>
      <c r="G8" s="31">
        <v>81222</v>
      </c>
      <c r="H8" s="29">
        <v>81642</v>
      </c>
      <c r="I8" s="29">
        <v>82278</v>
      </c>
      <c r="J8" s="30">
        <v>83328</v>
      </c>
      <c r="K8" s="32">
        <v>83815</v>
      </c>
      <c r="L8" s="32">
        <v>84174</v>
      </c>
      <c r="M8" s="32">
        <v>84727</v>
      </c>
      <c r="N8" s="32">
        <v>85318</v>
      </c>
      <c r="O8" s="32">
        <v>85063</v>
      </c>
    </row>
    <row r="9" spans="1:15" x14ac:dyDescent="0.25">
      <c r="A9" s="554"/>
      <c r="B9" s="333" t="s">
        <v>145</v>
      </c>
      <c r="C9" s="18" t="s">
        <v>143</v>
      </c>
      <c r="D9" s="33">
        <f>69.14%*100</f>
        <v>69.14</v>
      </c>
      <c r="E9" s="33">
        <v>70.27</v>
      </c>
      <c r="F9" s="34">
        <v>71.47</v>
      </c>
      <c r="G9" s="35">
        <v>71.900000000000006</v>
      </c>
      <c r="H9" s="33">
        <v>70.8</v>
      </c>
      <c r="I9" s="33">
        <v>72.599999999999994</v>
      </c>
      <c r="J9" s="34">
        <v>73.5</v>
      </c>
      <c r="K9" s="36">
        <v>73.900000000000006</v>
      </c>
      <c r="L9" s="36">
        <v>74.2</v>
      </c>
      <c r="M9" s="36">
        <v>74.3</v>
      </c>
      <c r="N9" s="36">
        <v>75.2</v>
      </c>
      <c r="O9" s="36">
        <v>75.5</v>
      </c>
    </row>
    <row r="10" spans="1:15" x14ac:dyDescent="0.25">
      <c r="A10" s="554"/>
      <c r="B10" s="334"/>
      <c r="C10" s="23" t="s">
        <v>2</v>
      </c>
      <c r="D10" s="37">
        <f>D6/D8*100</f>
        <v>21.96069097696326</v>
      </c>
      <c r="E10" s="37">
        <f>E6/E8*100</f>
        <v>20.766901108802845</v>
      </c>
      <c r="F10" s="38">
        <f>F6/F8*100</f>
        <v>19.610214718571537</v>
      </c>
      <c r="G10" s="39">
        <v>19.100000000000001</v>
      </c>
      <c r="H10" s="37">
        <v>20.6</v>
      </c>
      <c r="I10" s="37">
        <v>18.7</v>
      </c>
      <c r="J10" s="38">
        <v>17.899999999999999</v>
      </c>
      <c r="K10" s="40">
        <v>17.7</v>
      </c>
      <c r="L10" s="40">
        <v>17.7</v>
      </c>
      <c r="M10" s="40">
        <v>17.600000000000001</v>
      </c>
      <c r="N10" s="40">
        <v>17.100000000000001</v>
      </c>
      <c r="O10" s="40">
        <v>16.8</v>
      </c>
    </row>
    <row r="11" spans="1:15" x14ac:dyDescent="0.25">
      <c r="A11" s="554"/>
      <c r="B11" s="334"/>
      <c r="C11" s="23" t="s">
        <v>0</v>
      </c>
      <c r="D11" s="37">
        <f>8.9%*100</f>
        <v>8.9</v>
      </c>
      <c r="E11" s="37">
        <v>8.9600000000000009</v>
      </c>
      <c r="F11" s="38">
        <v>8.92</v>
      </c>
      <c r="G11" s="39">
        <v>9</v>
      </c>
      <c r="H11" s="37">
        <v>8.6999999999999993</v>
      </c>
      <c r="I11" s="37">
        <v>8.6999999999999993</v>
      </c>
      <c r="J11" s="38">
        <v>8.6</v>
      </c>
      <c r="K11" s="40">
        <v>8.4</v>
      </c>
      <c r="L11" s="40">
        <v>8.1</v>
      </c>
      <c r="M11" s="40">
        <v>8</v>
      </c>
      <c r="N11" s="40">
        <v>7.8</v>
      </c>
      <c r="O11" s="40">
        <v>7.7</v>
      </c>
    </row>
    <row r="12" spans="1:15" x14ac:dyDescent="0.25">
      <c r="A12" s="555"/>
      <c r="B12" s="347"/>
      <c r="C12" s="28" t="s">
        <v>3</v>
      </c>
      <c r="D12" s="41">
        <v>100</v>
      </c>
      <c r="E12" s="41">
        <v>100</v>
      </c>
      <c r="F12" s="42">
        <v>100</v>
      </c>
      <c r="G12" s="43">
        <v>100</v>
      </c>
      <c r="H12" s="41">
        <v>100</v>
      </c>
      <c r="I12" s="41">
        <v>100</v>
      </c>
      <c r="J12" s="42">
        <v>100</v>
      </c>
      <c r="K12" s="44">
        <v>100</v>
      </c>
      <c r="L12" s="44">
        <v>100</v>
      </c>
      <c r="M12" s="44">
        <v>100</v>
      </c>
      <c r="N12" s="44">
        <v>100</v>
      </c>
      <c r="O12" s="44">
        <v>100</v>
      </c>
    </row>
    <row r="13" spans="1:15" x14ac:dyDescent="0.25">
      <c r="A13" s="553" t="s">
        <v>450</v>
      </c>
      <c r="B13" s="333" t="s">
        <v>453</v>
      </c>
      <c r="C13" s="18" t="s">
        <v>143</v>
      </c>
      <c r="D13" s="45">
        <v>10266</v>
      </c>
      <c r="E13" s="45">
        <v>9928</v>
      </c>
      <c r="F13" s="46">
        <v>9888</v>
      </c>
      <c r="G13" s="47">
        <v>9956</v>
      </c>
      <c r="H13" s="45">
        <v>9971</v>
      </c>
      <c r="I13" s="45">
        <v>10159</v>
      </c>
      <c r="J13" s="46">
        <v>9875</v>
      </c>
      <c r="K13" s="48">
        <v>10102</v>
      </c>
      <c r="L13" s="48">
        <v>10220</v>
      </c>
      <c r="M13" s="48">
        <v>9711</v>
      </c>
      <c r="N13" s="48">
        <v>10257</v>
      </c>
      <c r="O13" s="48">
        <v>11232</v>
      </c>
    </row>
    <row r="14" spans="1:15" x14ac:dyDescent="0.25">
      <c r="A14" s="554"/>
      <c r="B14" s="334"/>
      <c r="C14" s="23" t="s">
        <v>2</v>
      </c>
      <c r="D14" s="49">
        <f>D16-D15-D13</f>
        <v>11650</v>
      </c>
      <c r="E14" s="49">
        <f>E16-E15-E13</f>
        <v>11445</v>
      </c>
      <c r="F14" s="50">
        <f>F16-F15-F13</f>
        <v>11474</v>
      </c>
      <c r="G14" s="51">
        <v>10989</v>
      </c>
      <c r="H14" s="49">
        <v>10639</v>
      </c>
      <c r="I14" s="49">
        <v>10547</v>
      </c>
      <c r="J14" s="50">
        <v>10599</v>
      </c>
      <c r="K14" s="52">
        <v>10408</v>
      </c>
      <c r="L14" s="52">
        <v>10617</v>
      </c>
      <c r="M14" s="52">
        <v>11405</v>
      </c>
      <c r="N14" s="52">
        <v>11224</v>
      </c>
      <c r="O14" s="52">
        <v>10499</v>
      </c>
    </row>
    <row r="15" spans="1:15" x14ac:dyDescent="0.25">
      <c r="A15" s="554"/>
      <c r="B15" s="334"/>
      <c r="C15" s="23" t="s">
        <v>0</v>
      </c>
      <c r="D15" s="49">
        <v>1871</v>
      </c>
      <c r="E15" s="49">
        <v>1588</v>
      </c>
      <c r="F15" s="50">
        <v>1502</v>
      </c>
      <c r="G15" s="51">
        <v>1434</v>
      </c>
      <c r="H15" s="49">
        <v>1466</v>
      </c>
      <c r="I15" s="49">
        <v>1379</v>
      </c>
      <c r="J15" s="50">
        <v>1318</v>
      </c>
      <c r="K15" s="52">
        <v>1264</v>
      </c>
      <c r="L15" s="52">
        <v>1313</v>
      </c>
      <c r="M15" s="52">
        <v>1269</v>
      </c>
      <c r="N15" s="52">
        <v>1155</v>
      </c>
      <c r="O15" s="52">
        <v>1106</v>
      </c>
    </row>
    <row r="16" spans="1:15" x14ac:dyDescent="0.25">
      <c r="A16" s="554"/>
      <c r="B16" s="347"/>
      <c r="C16" s="28" t="s">
        <v>3</v>
      </c>
      <c r="D16" s="53">
        <v>23787</v>
      </c>
      <c r="E16" s="53">
        <v>22961</v>
      </c>
      <c r="F16" s="54">
        <v>22864</v>
      </c>
      <c r="G16" s="55">
        <v>22379</v>
      </c>
      <c r="H16" s="53">
        <v>22076</v>
      </c>
      <c r="I16" s="53">
        <v>22085</v>
      </c>
      <c r="J16" s="54">
        <v>21792</v>
      </c>
      <c r="K16" s="56">
        <v>21774</v>
      </c>
      <c r="L16" s="56">
        <v>22150</v>
      </c>
      <c r="M16" s="56">
        <v>22385</v>
      </c>
      <c r="N16" s="56">
        <v>22636</v>
      </c>
      <c r="O16" s="56">
        <v>22837</v>
      </c>
    </row>
    <row r="17" spans="1:15" x14ac:dyDescent="0.25">
      <c r="A17" s="554"/>
      <c r="B17" s="333" t="s">
        <v>145</v>
      </c>
      <c r="C17" s="18" t="s">
        <v>143</v>
      </c>
      <c r="D17" s="33">
        <v>43.16</v>
      </c>
      <c r="E17" s="33">
        <v>43.2</v>
      </c>
      <c r="F17" s="34">
        <v>43.59</v>
      </c>
      <c r="G17" s="35">
        <f>G13/G$16*100</f>
        <v>44.488136199115239</v>
      </c>
      <c r="H17" s="33">
        <v>45.2</v>
      </c>
      <c r="I17" s="33">
        <v>46</v>
      </c>
      <c r="J17" s="34">
        <v>45.3</v>
      </c>
      <c r="K17" s="36">
        <v>46.4</v>
      </c>
      <c r="L17" s="36">
        <v>46.1</v>
      </c>
      <c r="M17" s="36">
        <v>43.4</v>
      </c>
      <c r="N17" s="36">
        <v>45.3</v>
      </c>
      <c r="O17" s="36">
        <v>49.2</v>
      </c>
    </row>
    <row r="18" spans="1:15" x14ac:dyDescent="0.25">
      <c r="A18" s="554"/>
      <c r="B18" s="334"/>
      <c r="C18" s="23" t="s">
        <v>2</v>
      </c>
      <c r="D18" s="37">
        <f>D14/D16*100</f>
        <v>48.976331609702775</v>
      </c>
      <c r="E18" s="37">
        <f>E14/E16*100</f>
        <v>49.845390009145945</v>
      </c>
      <c r="F18" s="38">
        <f>F14/F16*100</f>
        <v>50.183694891532539</v>
      </c>
      <c r="G18" s="39">
        <f>G14/G16*100</f>
        <v>49.104070780642566</v>
      </c>
      <c r="H18" s="37">
        <v>48.2</v>
      </c>
      <c r="I18" s="37">
        <v>47.8</v>
      </c>
      <c r="J18" s="38">
        <v>48.6</v>
      </c>
      <c r="K18" s="40">
        <v>47.8</v>
      </c>
      <c r="L18" s="40">
        <v>47.9</v>
      </c>
      <c r="M18" s="40">
        <v>50.9</v>
      </c>
      <c r="N18" s="40">
        <v>49.6</v>
      </c>
      <c r="O18" s="40">
        <v>46</v>
      </c>
    </row>
    <row r="19" spans="1:15" x14ac:dyDescent="0.25">
      <c r="A19" s="554"/>
      <c r="B19" s="334"/>
      <c r="C19" s="23" t="s">
        <v>0</v>
      </c>
      <c r="D19" s="37">
        <v>7.87</v>
      </c>
      <c r="E19" s="37">
        <v>6.91</v>
      </c>
      <c r="F19" s="38">
        <v>6.62</v>
      </c>
      <c r="G19" s="39">
        <v>6.4</v>
      </c>
      <c r="H19" s="37">
        <v>6.6</v>
      </c>
      <c r="I19" s="37">
        <v>6.2</v>
      </c>
      <c r="J19" s="38">
        <v>6</v>
      </c>
      <c r="K19" s="40">
        <v>5.8</v>
      </c>
      <c r="L19" s="40">
        <v>5.9</v>
      </c>
      <c r="M19" s="40">
        <v>5.7</v>
      </c>
      <c r="N19" s="40">
        <v>5.0999999999999996</v>
      </c>
      <c r="O19" s="40">
        <v>4.8</v>
      </c>
    </row>
    <row r="20" spans="1:15" x14ac:dyDescent="0.25">
      <c r="A20" s="555"/>
      <c r="B20" s="347"/>
      <c r="C20" s="28" t="s">
        <v>3</v>
      </c>
      <c r="D20" s="41">
        <v>100</v>
      </c>
      <c r="E20" s="41">
        <v>100</v>
      </c>
      <c r="F20" s="42">
        <v>100</v>
      </c>
      <c r="G20" s="43">
        <v>100</v>
      </c>
      <c r="H20" s="41">
        <v>100</v>
      </c>
      <c r="I20" s="41">
        <v>100</v>
      </c>
      <c r="J20" s="42">
        <v>100</v>
      </c>
      <c r="K20" s="44">
        <v>100</v>
      </c>
      <c r="L20" s="44">
        <v>100</v>
      </c>
      <c r="M20" s="44">
        <v>100</v>
      </c>
      <c r="N20" s="44">
        <v>100</v>
      </c>
      <c r="O20" s="44">
        <v>100</v>
      </c>
    </row>
    <row r="21" spans="1:15" x14ac:dyDescent="0.25">
      <c r="A21" s="553" t="s">
        <v>440</v>
      </c>
      <c r="B21" s="333" t="s">
        <v>453</v>
      </c>
      <c r="C21" s="18" t="s">
        <v>143</v>
      </c>
      <c r="D21" s="45">
        <f>D5+D13</f>
        <v>65459</v>
      </c>
      <c r="E21" s="45">
        <f t="shared" ref="E21:K24" si="0">E5+E13</f>
        <v>66077</v>
      </c>
      <c r="F21" s="46">
        <f t="shared" si="0"/>
        <v>67209</v>
      </c>
      <c r="G21" s="47">
        <f t="shared" si="0"/>
        <v>68332</v>
      </c>
      <c r="H21" s="45">
        <f t="shared" si="0"/>
        <v>67738</v>
      </c>
      <c r="I21" s="45">
        <f t="shared" si="0"/>
        <v>69880</v>
      </c>
      <c r="J21" s="46">
        <f t="shared" si="0"/>
        <v>71102</v>
      </c>
      <c r="K21" s="48">
        <f t="shared" si="0"/>
        <v>72006</v>
      </c>
      <c r="L21" s="48">
        <v>72685</v>
      </c>
      <c r="M21" s="48">
        <v>72696</v>
      </c>
      <c r="N21" s="48">
        <v>74390</v>
      </c>
      <c r="O21" s="48">
        <v>75471</v>
      </c>
    </row>
    <row r="22" spans="1:15" x14ac:dyDescent="0.25">
      <c r="A22" s="554"/>
      <c r="B22" s="334"/>
      <c r="C22" s="23" t="s">
        <v>2</v>
      </c>
      <c r="D22" s="49">
        <f>D6+D14</f>
        <v>29181</v>
      </c>
      <c r="E22" s="49">
        <f t="shared" si="0"/>
        <v>28039</v>
      </c>
      <c r="F22" s="50">
        <f t="shared" si="0"/>
        <v>27201</v>
      </c>
      <c r="G22" s="51">
        <f t="shared" si="0"/>
        <v>26527</v>
      </c>
      <c r="H22" s="49">
        <f t="shared" si="0"/>
        <v>27441</v>
      </c>
      <c r="I22" s="49">
        <f t="shared" si="0"/>
        <v>25920</v>
      </c>
      <c r="J22" s="50">
        <f t="shared" si="0"/>
        <v>25531</v>
      </c>
      <c r="K22" s="52">
        <f t="shared" si="0"/>
        <v>25267</v>
      </c>
      <c r="L22" s="52">
        <v>25539</v>
      </c>
      <c r="M22" s="52">
        <v>26328</v>
      </c>
      <c r="N22" s="52">
        <v>25786</v>
      </c>
      <c r="O22" s="52">
        <v>24764</v>
      </c>
    </row>
    <row r="23" spans="1:15" x14ac:dyDescent="0.25">
      <c r="A23" s="554"/>
      <c r="B23" s="334"/>
      <c r="C23" s="23" t="s">
        <v>0</v>
      </c>
      <c r="D23" s="57">
        <f>D7+D15</f>
        <v>8976</v>
      </c>
      <c r="E23" s="57">
        <f t="shared" si="0"/>
        <v>8751</v>
      </c>
      <c r="F23" s="58">
        <f t="shared" si="0"/>
        <v>8652</v>
      </c>
      <c r="G23" s="59">
        <f t="shared" si="0"/>
        <v>8742</v>
      </c>
      <c r="H23" s="57">
        <f t="shared" si="0"/>
        <v>8539</v>
      </c>
      <c r="I23" s="57">
        <f t="shared" si="0"/>
        <v>8563</v>
      </c>
      <c r="J23" s="58">
        <f t="shared" si="0"/>
        <v>8487</v>
      </c>
      <c r="K23" s="60">
        <f t="shared" si="0"/>
        <v>8316</v>
      </c>
      <c r="L23" s="60">
        <v>8100</v>
      </c>
      <c r="M23" s="60">
        <v>8088</v>
      </c>
      <c r="N23" s="60">
        <v>7778</v>
      </c>
      <c r="O23" s="60">
        <v>7665</v>
      </c>
    </row>
    <row r="24" spans="1:15" x14ac:dyDescent="0.25">
      <c r="A24" s="554"/>
      <c r="B24" s="347"/>
      <c r="C24" s="28" t="s">
        <v>3</v>
      </c>
      <c r="D24" s="53">
        <f>D8+D16</f>
        <v>103616</v>
      </c>
      <c r="E24" s="53">
        <f t="shared" si="0"/>
        <v>102867</v>
      </c>
      <c r="F24" s="54">
        <f t="shared" si="0"/>
        <v>103062</v>
      </c>
      <c r="G24" s="55">
        <f t="shared" si="0"/>
        <v>103601</v>
      </c>
      <c r="H24" s="53">
        <f t="shared" si="0"/>
        <v>103718</v>
      </c>
      <c r="I24" s="53">
        <f t="shared" si="0"/>
        <v>104363</v>
      </c>
      <c r="J24" s="54">
        <f t="shared" si="0"/>
        <v>105120</v>
      </c>
      <c r="K24" s="56">
        <f t="shared" si="0"/>
        <v>105589</v>
      </c>
      <c r="L24" s="56">
        <v>106324</v>
      </c>
      <c r="M24" s="56">
        <v>107112</v>
      </c>
      <c r="N24" s="56">
        <v>107954</v>
      </c>
      <c r="O24" s="56">
        <v>107900</v>
      </c>
    </row>
    <row r="25" spans="1:15" x14ac:dyDescent="0.25">
      <c r="A25" s="554"/>
      <c r="B25" s="333" t="s">
        <v>145</v>
      </c>
      <c r="C25" s="18" t="s">
        <v>143</v>
      </c>
      <c r="D25" s="33">
        <f>D21/D$24*100</f>
        <v>63.174606238418775</v>
      </c>
      <c r="E25" s="33">
        <f t="shared" ref="E25:K28" si="1">E21/E$24*100</f>
        <v>64.235371887971851</v>
      </c>
      <c r="F25" s="34">
        <f t="shared" si="1"/>
        <v>65.212202363625778</v>
      </c>
      <c r="G25" s="35">
        <f t="shared" si="1"/>
        <v>65.956892307989307</v>
      </c>
      <c r="H25" s="33">
        <f t="shared" si="1"/>
        <v>65.309782294298003</v>
      </c>
      <c r="I25" s="33">
        <f t="shared" si="1"/>
        <v>66.958596437434721</v>
      </c>
      <c r="J25" s="34">
        <f t="shared" si="1"/>
        <v>67.638888888888886</v>
      </c>
      <c r="K25" s="36">
        <f t="shared" si="1"/>
        <v>68.194603604542138</v>
      </c>
      <c r="L25" s="36">
        <v>68.400000000000006</v>
      </c>
      <c r="M25" s="36">
        <v>67.900000000000006</v>
      </c>
      <c r="N25" s="36">
        <v>68.900000000000006</v>
      </c>
      <c r="O25" s="36">
        <v>69.900000000000006</v>
      </c>
    </row>
    <row r="26" spans="1:15" x14ac:dyDescent="0.25">
      <c r="A26" s="554"/>
      <c r="B26" s="334"/>
      <c r="C26" s="23" t="s">
        <v>2</v>
      </c>
      <c r="D26" s="37">
        <f>D22/D$24*100</f>
        <v>28.162638974675723</v>
      </c>
      <c r="E26" s="37">
        <f t="shared" si="1"/>
        <v>27.257526709245923</v>
      </c>
      <c r="F26" s="38">
        <f t="shared" si="1"/>
        <v>26.392850905280319</v>
      </c>
      <c r="G26" s="39">
        <f t="shared" si="1"/>
        <v>25.604965203038581</v>
      </c>
      <c r="H26" s="37">
        <f t="shared" si="1"/>
        <v>26.457316955591121</v>
      </c>
      <c r="I26" s="37">
        <f t="shared" si="1"/>
        <v>24.836388375190442</v>
      </c>
      <c r="J26" s="38">
        <f t="shared" si="1"/>
        <v>24.287480974124808</v>
      </c>
      <c r="K26" s="40">
        <f t="shared" si="1"/>
        <v>23.92957599749974</v>
      </c>
      <c r="L26" s="40">
        <v>24</v>
      </c>
      <c r="M26" s="40">
        <v>24.6</v>
      </c>
      <c r="N26" s="40">
        <v>23.9</v>
      </c>
      <c r="O26" s="40">
        <v>23</v>
      </c>
    </row>
    <row r="27" spans="1:15" x14ac:dyDescent="0.25">
      <c r="A27" s="554"/>
      <c r="B27" s="334"/>
      <c r="C27" s="23" t="s">
        <v>0</v>
      </c>
      <c r="D27" s="37">
        <f>D23/D$24*100</f>
        <v>8.6627547869054968</v>
      </c>
      <c r="E27" s="37">
        <f t="shared" si="1"/>
        <v>8.5071014027822329</v>
      </c>
      <c r="F27" s="38">
        <f t="shared" si="1"/>
        <v>8.3949467310939045</v>
      </c>
      <c r="G27" s="39">
        <f t="shared" si="1"/>
        <v>8.4381424889721135</v>
      </c>
      <c r="H27" s="37">
        <f t="shared" si="1"/>
        <v>8.2329007501108773</v>
      </c>
      <c r="I27" s="37">
        <f t="shared" si="1"/>
        <v>8.2050151873748352</v>
      </c>
      <c r="J27" s="38">
        <f t="shared" si="1"/>
        <v>8.0736301369863011</v>
      </c>
      <c r="K27" s="40">
        <f t="shared" si="1"/>
        <v>7.8758203979581207</v>
      </c>
      <c r="L27" s="40">
        <v>7.6</v>
      </c>
      <c r="M27" s="40">
        <v>7.6</v>
      </c>
      <c r="N27" s="40">
        <v>7.2</v>
      </c>
      <c r="O27" s="40">
        <v>7.1</v>
      </c>
    </row>
    <row r="28" spans="1:15" x14ac:dyDescent="0.25">
      <c r="A28" s="555"/>
      <c r="B28" s="347"/>
      <c r="C28" s="28" t="s">
        <v>3</v>
      </c>
      <c r="D28" s="41">
        <f>D24/D$24*100</f>
        <v>100</v>
      </c>
      <c r="E28" s="41">
        <f t="shared" si="1"/>
        <v>100</v>
      </c>
      <c r="F28" s="42">
        <f t="shared" si="1"/>
        <v>100</v>
      </c>
      <c r="G28" s="43">
        <f t="shared" si="1"/>
        <v>100</v>
      </c>
      <c r="H28" s="41">
        <f t="shared" si="1"/>
        <v>100</v>
      </c>
      <c r="I28" s="41">
        <f t="shared" si="1"/>
        <v>100</v>
      </c>
      <c r="J28" s="42">
        <f t="shared" si="1"/>
        <v>100</v>
      </c>
      <c r="K28" s="44">
        <f t="shared" si="1"/>
        <v>100</v>
      </c>
      <c r="L28" s="44">
        <v>100</v>
      </c>
      <c r="M28" s="44">
        <v>100</v>
      </c>
      <c r="N28" s="44">
        <v>100</v>
      </c>
      <c r="O28" s="44">
        <v>100</v>
      </c>
    </row>
    <row r="29" spans="1:15" x14ac:dyDescent="0.25">
      <c r="A29" s="15"/>
      <c r="B29" s="15"/>
      <c r="C29" s="15"/>
      <c r="D29" s="16"/>
      <c r="E29" s="16"/>
      <c r="F29" s="16"/>
      <c r="G29" s="16"/>
      <c r="H29" s="16"/>
      <c r="I29" s="16"/>
      <c r="J29" s="16"/>
      <c r="K29" s="61"/>
      <c r="L29" s="61"/>
      <c r="M29" s="61"/>
      <c r="N29" s="61"/>
      <c r="O29" s="15"/>
    </row>
  </sheetData>
  <mergeCells count="3">
    <mergeCell ref="A5:A12"/>
    <mergeCell ref="A13:A20"/>
    <mergeCell ref="A21:A2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K33"/>
  <sheetViews>
    <sheetView showGridLines="0" workbookViewId="0">
      <selection activeCell="N29" sqref="N29"/>
    </sheetView>
  </sheetViews>
  <sheetFormatPr baseColWidth="10" defaultRowHeight="15" x14ac:dyDescent="0.25"/>
  <cols>
    <col min="1" max="1" width="4.140625" customWidth="1"/>
    <col min="2" max="2" width="26.7109375" customWidth="1"/>
    <col min="3" max="11" width="7.7109375" customWidth="1"/>
  </cols>
  <sheetData>
    <row r="1" spans="1:11" s="62" customFormat="1" ht="18" x14ac:dyDescent="0.2">
      <c r="A1" s="14" t="s">
        <v>454</v>
      </c>
    </row>
    <row r="2" spans="1:11" s="62" customFormat="1" ht="15.75" x14ac:dyDescent="0.2">
      <c r="A2" s="10" t="s">
        <v>446</v>
      </c>
    </row>
    <row r="3" spans="1:11" x14ac:dyDescent="0.25">
      <c r="C3" s="556" t="s">
        <v>547</v>
      </c>
      <c r="D3" s="556"/>
      <c r="E3" s="556"/>
      <c r="F3" s="556" t="s">
        <v>546</v>
      </c>
      <c r="G3" s="556"/>
      <c r="H3" s="556"/>
      <c r="I3" s="556" t="s">
        <v>565</v>
      </c>
      <c r="J3" s="556"/>
      <c r="K3" s="556"/>
    </row>
    <row r="4" spans="1:11" x14ac:dyDescent="0.25">
      <c r="A4" s="558" t="s">
        <v>493</v>
      </c>
      <c r="B4" s="559"/>
      <c r="C4" s="135" t="s">
        <v>0</v>
      </c>
      <c r="D4" s="135" t="s">
        <v>143</v>
      </c>
      <c r="E4" s="136" t="s">
        <v>2</v>
      </c>
      <c r="F4" s="135" t="s">
        <v>0</v>
      </c>
      <c r="G4" s="135" t="s">
        <v>143</v>
      </c>
      <c r="H4" s="136" t="s">
        <v>2</v>
      </c>
      <c r="I4" s="135" t="s">
        <v>0</v>
      </c>
      <c r="J4" s="135" t="s">
        <v>143</v>
      </c>
      <c r="K4" s="136" t="s">
        <v>2</v>
      </c>
    </row>
    <row r="5" spans="1:11" x14ac:dyDescent="0.25">
      <c r="A5" s="152"/>
      <c r="B5" s="151" t="s">
        <v>471</v>
      </c>
      <c r="C5" s="137">
        <v>0.8</v>
      </c>
      <c r="D5" s="138">
        <v>83.2</v>
      </c>
      <c r="E5" s="139">
        <v>16.100000000000001</v>
      </c>
      <c r="F5" s="137">
        <v>0.41856747999999999</v>
      </c>
      <c r="G5" s="138">
        <v>69.6318074</v>
      </c>
      <c r="H5" s="139">
        <v>29.9496252</v>
      </c>
      <c r="I5" s="137">
        <v>0.41107903964210152</v>
      </c>
      <c r="J5" s="138">
        <v>69.846908495581559</v>
      </c>
      <c r="K5" s="139">
        <v>29.742012464776298</v>
      </c>
    </row>
    <row r="6" spans="1:11" x14ac:dyDescent="0.25">
      <c r="A6" s="561" t="s">
        <v>449</v>
      </c>
      <c r="B6" s="150" t="s">
        <v>472</v>
      </c>
      <c r="C6" s="37">
        <v>14.1</v>
      </c>
      <c r="D6" s="37">
        <v>72</v>
      </c>
      <c r="E6" s="38">
        <v>14</v>
      </c>
      <c r="F6" s="37">
        <v>6.0704858899999996</v>
      </c>
      <c r="G6" s="37">
        <v>67.059467100000006</v>
      </c>
      <c r="H6" s="38">
        <v>26.870047</v>
      </c>
      <c r="I6" s="37">
        <v>5.9228047400895036</v>
      </c>
      <c r="J6" s="37">
        <v>67.195282981866725</v>
      </c>
      <c r="K6" s="38">
        <v>26.881912278043799</v>
      </c>
    </row>
    <row r="7" spans="1:11" x14ac:dyDescent="0.25">
      <c r="A7" s="560"/>
      <c r="B7" s="150" t="s">
        <v>473</v>
      </c>
      <c r="C7" s="37">
        <v>27.7</v>
      </c>
      <c r="D7" s="37">
        <v>56</v>
      </c>
      <c r="E7" s="38">
        <v>16.3</v>
      </c>
      <c r="F7" s="37">
        <v>13.9801462</v>
      </c>
      <c r="G7" s="37">
        <v>50.043217300000002</v>
      </c>
      <c r="H7" s="38">
        <v>35.976636499999998</v>
      </c>
      <c r="I7" s="37">
        <v>13.744710300307462</v>
      </c>
      <c r="J7" s="37">
        <v>50.7763898815939</v>
      </c>
      <c r="K7" s="38">
        <v>35.478899818098597</v>
      </c>
    </row>
    <row r="8" spans="1:11" x14ac:dyDescent="0.25">
      <c r="A8" s="560"/>
      <c r="B8" s="150" t="s">
        <v>474</v>
      </c>
      <c r="C8" s="37">
        <v>3.7</v>
      </c>
      <c r="D8" s="37">
        <v>76.099999999999994</v>
      </c>
      <c r="E8" s="38">
        <v>20.2</v>
      </c>
      <c r="F8" s="37">
        <v>2.8863275399999999</v>
      </c>
      <c r="G8" s="37">
        <v>65.089754099999993</v>
      </c>
      <c r="H8" s="38">
        <v>32.023918399999999</v>
      </c>
      <c r="I8" s="37">
        <v>2.7961356224232339</v>
      </c>
      <c r="J8" s="37">
        <v>65.624269275736921</v>
      </c>
      <c r="K8" s="38">
        <v>31.579595101839899</v>
      </c>
    </row>
    <row r="9" spans="1:11" x14ac:dyDescent="0.25">
      <c r="A9" s="560"/>
      <c r="B9" s="150" t="s">
        <v>475</v>
      </c>
      <c r="C9" s="37">
        <v>26.9</v>
      </c>
      <c r="D9" s="37">
        <v>58.3</v>
      </c>
      <c r="E9" s="38">
        <v>14.8</v>
      </c>
      <c r="F9" s="37">
        <v>30.3836555</v>
      </c>
      <c r="G9" s="37">
        <v>46.320657599999997</v>
      </c>
      <c r="H9" s="38">
        <v>23.2956869</v>
      </c>
      <c r="I9" s="37">
        <v>30.539711014253133</v>
      </c>
      <c r="J9" s="37">
        <v>44.666657323448256</v>
      </c>
      <c r="K9" s="38">
        <v>24.793631662298701</v>
      </c>
    </row>
    <row r="10" spans="1:11" x14ac:dyDescent="0.25">
      <c r="A10" s="560"/>
      <c r="B10" s="150" t="s">
        <v>476</v>
      </c>
      <c r="C10" s="37">
        <v>3.8</v>
      </c>
      <c r="D10" s="37">
        <v>54.2</v>
      </c>
      <c r="E10" s="38">
        <v>42</v>
      </c>
      <c r="F10" s="37">
        <v>3.9639161600000001</v>
      </c>
      <c r="G10" s="37">
        <v>44.196810200000002</v>
      </c>
      <c r="H10" s="38">
        <v>51.839273599999999</v>
      </c>
      <c r="I10" s="37">
        <v>3.8407562901852512</v>
      </c>
      <c r="J10" s="37">
        <v>43.95232083614691</v>
      </c>
      <c r="K10" s="38">
        <v>52.2069228736678</v>
      </c>
    </row>
    <row r="11" spans="1:11" x14ac:dyDescent="0.25">
      <c r="A11" s="560"/>
      <c r="B11" s="321" t="s">
        <v>478</v>
      </c>
      <c r="C11" s="37"/>
      <c r="D11" s="37"/>
      <c r="E11" s="38"/>
      <c r="F11" s="37">
        <v>0.44444444</v>
      </c>
      <c r="G11" s="37">
        <v>30.8686869</v>
      </c>
      <c r="H11" s="38">
        <v>68.686868700000005</v>
      </c>
      <c r="I11" s="37">
        <v>0.52470485351989504</v>
      </c>
      <c r="J11" s="37">
        <v>33.799737647573238</v>
      </c>
      <c r="K11" s="38">
        <v>65.675557498906898</v>
      </c>
    </row>
    <row r="12" spans="1:11" x14ac:dyDescent="0.25">
      <c r="A12" s="560"/>
      <c r="B12" s="153" t="s">
        <v>477</v>
      </c>
      <c r="C12" s="140" t="s">
        <v>157</v>
      </c>
      <c r="D12" s="141">
        <v>49.5</v>
      </c>
      <c r="E12" s="142">
        <v>50.5</v>
      </c>
      <c r="F12" s="140">
        <v>0.75282309000000003</v>
      </c>
      <c r="G12" s="141">
        <v>44.374738600000001</v>
      </c>
      <c r="H12" s="142">
        <v>54.872438299999999</v>
      </c>
      <c r="I12" s="140">
        <v>1.3926499032882</v>
      </c>
      <c r="J12" s="141">
        <v>40.657640232108299</v>
      </c>
      <c r="K12" s="142">
        <v>57.949709864603498</v>
      </c>
    </row>
    <row r="13" spans="1:11" x14ac:dyDescent="0.25">
      <c r="A13" s="154"/>
      <c r="B13" s="157" t="s">
        <v>3</v>
      </c>
      <c r="C13" s="143">
        <v>7.7</v>
      </c>
      <c r="D13" s="144">
        <v>75.5</v>
      </c>
      <c r="E13" s="145">
        <v>16.8</v>
      </c>
      <c r="F13" s="143">
        <v>4.1281443299999996</v>
      </c>
      <c r="G13" s="144">
        <v>65.310522599999999</v>
      </c>
      <c r="H13" s="145">
        <v>30.561333000000001</v>
      </c>
      <c r="I13" s="143">
        <v>4.0406304393468409</v>
      </c>
      <c r="J13" s="144">
        <v>65.562902553995528</v>
      </c>
      <c r="K13" s="145">
        <v>30.396467006657598</v>
      </c>
    </row>
    <row r="14" spans="1:11" x14ac:dyDescent="0.25">
      <c r="A14" s="560" t="s">
        <v>450</v>
      </c>
      <c r="B14" s="151" t="s">
        <v>471</v>
      </c>
      <c r="C14" s="137">
        <v>1.7</v>
      </c>
      <c r="D14" s="138">
        <v>61.1</v>
      </c>
      <c r="E14" s="139">
        <v>37.200000000000003</v>
      </c>
      <c r="F14" s="137">
        <v>1.89938085</v>
      </c>
      <c r="G14" s="138">
        <v>73.660763099999997</v>
      </c>
      <c r="H14" s="139">
        <v>24.439855999999999</v>
      </c>
      <c r="I14" s="137">
        <v>1.7522579812855041</v>
      </c>
      <c r="J14" s="138">
        <v>74.948712519473816</v>
      </c>
      <c r="K14" s="139">
        <v>23.299029499240699</v>
      </c>
    </row>
    <row r="15" spans="1:11" x14ac:dyDescent="0.25">
      <c r="A15" s="560"/>
      <c r="B15" s="150" t="s">
        <v>472</v>
      </c>
      <c r="C15" s="37">
        <v>10.5</v>
      </c>
      <c r="D15" s="37">
        <v>44.2</v>
      </c>
      <c r="E15" s="38">
        <v>45.4</v>
      </c>
      <c r="F15" s="37">
        <v>6.7292564300000004</v>
      </c>
      <c r="G15" s="37">
        <v>51.050188800000001</v>
      </c>
      <c r="H15" s="38">
        <v>42.220554800000002</v>
      </c>
      <c r="I15" s="37">
        <v>6.3248688027543949</v>
      </c>
      <c r="J15" s="37">
        <v>51.544583236536241</v>
      </c>
      <c r="K15" s="38">
        <v>42.130547960709301</v>
      </c>
    </row>
    <row r="16" spans="1:11" x14ac:dyDescent="0.25">
      <c r="A16" s="560"/>
      <c r="B16" s="150" t="s">
        <v>473</v>
      </c>
      <c r="C16" s="37">
        <v>11.1</v>
      </c>
      <c r="D16" s="37">
        <v>24.3</v>
      </c>
      <c r="E16" s="38">
        <v>64.7</v>
      </c>
      <c r="F16" s="37">
        <v>10.8401683</v>
      </c>
      <c r="G16" s="37">
        <v>39.079793899999999</v>
      </c>
      <c r="H16" s="38">
        <v>50.080037799999999</v>
      </c>
      <c r="I16" s="37">
        <v>10.659933859462948</v>
      </c>
      <c r="J16" s="37">
        <v>40.103315546124108</v>
      </c>
      <c r="K16" s="38">
        <v>49.236750594412896</v>
      </c>
    </row>
    <row r="17" spans="1:11" x14ac:dyDescent="0.25">
      <c r="A17" s="560"/>
      <c r="B17" s="150" t="s">
        <v>474</v>
      </c>
      <c r="C17" s="37" t="s">
        <v>157</v>
      </c>
      <c r="D17" s="37">
        <v>85.4</v>
      </c>
      <c r="E17" s="38">
        <v>14.6</v>
      </c>
      <c r="F17" s="37">
        <v>5.9274284399999999</v>
      </c>
      <c r="G17" s="37">
        <v>67.410412399999998</v>
      </c>
      <c r="H17" s="38">
        <v>26.6621591</v>
      </c>
      <c r="I17" s="37">
        <v>5.6989997673877699</v>
      </c>
      <c r="J17" s="37">
        <v>68.574086996976021</v>
      </c>
      <c r="K17" s="38">
        <v>25.7269132356362</v>
      </c>
    </row>
    <row r="18" spans="1:11" x14ac:dyDescent="0.25">
      <c r="A18" s="560"/>
      <c r="B18" s="150" t="s">
        <v>475</v>
      </c>
      <c r="C18" s="37">
        <v>5.8</v>
      </c>
      <c r="D18" s="37">
        <v>5</v>
      </c>
      <c r="E18" s="38">
        <v>89.2</v>
      </c>
      <c r="F18" s="37">
        <v>30.174849200000001</v>
      </c>
      <c r="G18" s="37">
        <v>15.339390699999999</v>
      </c>
      <c r="H18" s="38">
        <v>54.4857601</v>
      </c>
      <c r="I18" s="37">
        <v>29.486484393153169</v>
      </c>
      <c r="J18" s="37">
        <v>13.840910851212104</v>
      </c>
      <c r="K18" s="38">
        <v>56.672604755634701</v>
      </c>
    </row>
    <row r="19" spans="1:11" x14ac:dyDescent="0.25">
      <c r="A19" s="560"/>
      <c r="B19" s="150" t="s">
        <v>476</v>
      </c>
      <c r="C19" s="37">
        <v>1.3</v>
      </c>
      <c r="D19" s="37">
        <v>4.4000000000000004</v>
      </c>
      <c r="E19" s="38">
        <v>94.3</v>
      </c>
      <c r="F19" s="37">
        <v>2.31121241</v>
      </c>
      <c r="G19" s="37">
        <v>11.1037909</v>
      </c>
      <c r="H19" s="38">
        <v>86.584996700000005</v>
      </c>
      <c r="I19" s="37">
        <v>2.239819813378142</v>
      </c>
      <c r="J19" s="37">
        <v>11.093632691001439</v>
      </c>
      <c r="K19" s="38">
        <v>86.666547495620506</v>
      </c>
    </row>
    <row r="20" spans="1:11" x14ac:dyDescent="0.25">
      <c r="A20" s="560"/>
      <c r="B20" s="150" t="s">
        <v>478</v>
      </c>
      <c r="C20" s="37" t="s">
        <v>157</v>
      </c>
      <c r="D20" s="37">
        <v>83.3</v>
      </c>
      <c r="E20" s="38">
        <v>16.7</v>
      </c>
      <c r="F20" s="37">
        <v>2.0501138999999999</v>
      </c>
      <c r="G20" s="37">
        <v>9.1116173099999997</v>
      </c>
      <c r="H20" s="38">
        <v>88.838268799999994</v>
      </c>
      <c r="I20" s="37">
        <v>1.80995475113122</v>
      </c>
      <c r="J20" s="37">
        <v>9.0497737556561102</v>
      </c>
      <c r="K20" s="38">
        <v>89.140271493212694</v>
      </c>
    </row>
    <row r="21" spans="1:11" x14ac:dyDescent="0.25">
      <c r="A21" s="560"/>
      <c r="B21" s="153" t="s">
        <v>477</v>
      </c>
      <c r="C21" s="140">
        <v>0.8</v>
      </c>
      <c r="D21" s="146">
        <v>3.2</v>
      </c>
      <c r="E21" s="142">
        <v>96</v>
      </c>
      <c r="F21" s="140">
        <v>4.8903878599999997</v>
      </c>
      <c r="G21" s="146">
        <v>14.460371</v>
      </c>
      <c r="H21" s="142">
        <v>80.649241099999998</v>
      </c>
      <c r="I21" s="140">
        <v>7.7797998180163797</v>
      </c>
      <c r="J21" s="146">
        <v>10.2820746132848</v>
      </c>
      <c r="K21" s="142">
        <v>81.938125568698794</v>
      </c>
    </row>
    <row r="22" spans="1:11" x14ac:dyDescent="0.25">
      <c r="A22" s="155"/>
      <c r="B22" s="157" t="s">
        <v>3</v>
      </c>
      <c r="C22" s="143">
        <v>4.8</v>
      </c>
      <c r="D22" s="144">
        <v>49.2</v>
      </c>
      <c r="E22" s="145">
        <v>46</v>
      </c>
      <c r="F22" s="143">
        <v>4.4661887499999997</v>
      </c>
      <c r="G22" s="144">
        <v>60.388241000000001</v>
      </c>
      <c r="H22" s="145">
        <v>35.145570200000002</v>
      </c>
      <c r="I22" s="143">
        <v>4.225547574497412</v>
      </c>
      <c r="J22" s="144">
        <v>61.456115080371518</v>
      </c>
      <c r="K22" s="145">
        <v>34.318337345131098</v>
      </c>
    </row>
    <row r="23" spans="1:11" x14ac:dyDescent="0.25">
      <c r="A23" s="557" t="s">
        <v>440</v>
      </c>
      <c r="B23" s="151" t="s">
        <v>471</v>
      </c>
      <c r="C23" s="137">
        <v>1</v>
      </c>
      <c r="D23" s="138">
        <v>78.400000000000006</v>
      </c>
      <c r="E23" s="138">
        <v>20.6</v>
      </c>
      <c r="F23" s="137">
        <v>0.73896290600000003</v>
      </c>
      <c r="G23" s="138">
        <v>70.503530319999996</v>
      </c>
      <c r="H23" s="138">
        <v>28.757506769999999</v>
      </c>
      <c r="I23" s="137">
        <v>0.70258788977672404</v>
      </c>
      <c r="J23" s="138">
        <v>70.955799321733878</v>
      </c>
      <c r="K23" s="138">
        <v>28.3416127884894</v>
      </c>
    </row>
    <row r="24" spans="1:11" x14ac:dyDescent="0.25">
      <c r="A24" s="557"/>
      <c r="B24" s="150" t="s">
        <v>472</v>
      </c>
      <c r="C24" s="37">
        <v>13.3</v>
      </c>
      <c r="D24" s="37">
        <v>66.099999999999994</v>
      </c>
      <c r="E24" s="38">
        <v>20.6</v>
      </c>
      <c r="F24" s="37">
        <v>6.2061770730000001</v>
      </c>
      <c r="G24" s="37">
        <v>63.761933579999997</v>
      </c>
      <c r="H24" s="38">
        <v>30.03188935</v>
      </c>
      <c r="I24" s="37">
        <v>6.0053164081911072</v>
      </c>
      <c r="J24" s="37">
        <v>63.983443220846127</v>
      </c>
      <c r="K24" s="38">
        <v>30.011240370962799</v>
      </c>
    </row>
    <row r="25" spans="1:11" x14ac:dyDescent="0.25">
      <c r="A25" s="557"/>
      <c r="B25" s="150" t="s">
        <v>473</v>
      </c>
      <c r="C25" s="37">
        <v>24.5</v>
      </c>
      <c r="D25" s="37">
        <v>49.9</v>
      </c>
      <c r="E25" s="38">
        <v>25.6</v>
      </c>
      <c r="F25" s="37">
        <v>13.36135413</v>
      </c>
      <c r="G25" s="37">
        <v>47.882667159999997</v>
      </c>
      <c r="H25" s="38">
        <v>38.7559787</v>
      </c>
      <c r="I25" s="37">
        <v>13.139365053793716</v>
      </c>
      <c r="J25" s="37">
        <v>48.681944809621044</v>
      </c>
      <c r="K25" s="38">
        <v>38.178690136585303</v>
      </c>
    </row>
    <row r="26" spans="1:11" x14ac:dyDescent="0.25">
      <c r="A26" s="557"/>
      <c r="B26" s="150" t="s">
        <v>474</v>
      </c>
      <c r="C26" s="37">
        <v>3.5</v>
      </c>
      <c r="D26" s="37">
        <v>76.7</v>
      </c>
      <c r="E26" s="38">
        <v>19.8</v>
      </c>
      <c r="F26" s="37">
        <v>3.0404440739999998</v>
      </c>
      <c r="G26" s="37">
        <v>65.207360109999996</v>
      </c>
      <c r="H26" s="38">
        <v>31.75219581</v>
      </c>
      <c r="I26" s="37">
        <v>2.9420015428851936</v>
      </c>
      <c r="J26" s="37">
        <v>65.772494564836194</v>
      </c>
      <c r="K26" s="38">
        <v>31.285503892278602</v>
      </c>
    </row>
    <row r="27" spans="1:11" x14ac:dyDescent="0.25">
      <c r="A27" s="557"/>
      <c r="B27" s="150" t="s">
        <v>475</v>
      </c>
      <c r="C27" s="37">
        <v>24.6</v>
      </c>
      <c r="D27" s="37">
        <v>52.6</v>
      </c>
      <c r="E27" s="38">
        <v>22.8</v>
      </c>
      <c r="F27" s="37">
        <v>30.35110688</v>
      </c>
      <c r="G27" s="37">
        <v>41.491311590000002</v>
      </c>
      <c r="H27" s="38">
        <v>28.157581530000002</v>
      </c>
      <c r="I27" s="37">
        <v>30.378334757429013</v>
      </c>
      <c r="J27" s="37">
        <v>39.943510870597137</v>
      </c>
      <c r="K27" s="38">
        <v>29.6781543719738</v>
      </c>
    </row>
    <row r="28" spans="1:11" x14ac:dyDescent="0.25">
      <c r="A28" s="557"/>
      <c r="B28" s="150" t="s">
        <v>476</v>
      </c>
      <c r="C28" s="37">
        <v>3.1</v>
      </c>
      <c r="D28" s="37">
        <v>40.6</v>
      </c>
      <c r="E28" s="38">
        <v>56.3</v>
      </c>
      <c r="F28" s="37">
        <v>3.5527936000000002</v>
      </c>
      <c r="G28" s="37">
        <v>35.964671389999999</v>
      </c>
      <c r="H28" s="38">
        <v>60.482535009999999</v>
      </c>
      <c r="I28" s="37">
        <v>3.4449075567852878</v>
      </c>
      <c r="J28" s="37">
        <v>35.827657383302331</v>
      </c>
      <c r="K28" s="38">
        <v>60.727435059912402</v>
      </c>
    </row>
    <row r="29" spans="1:11" x14ac:dyDescent="0.25">
      <c r="A29" s="557"/>
      <c r="B29" s="150" t="s">
        <v>478</v>
      </c>
      <c r="C29" s="37" t="s">
        <v>157</v>
      </c>
      <c r="D29" s="37">
        <v>83.3</v>
      </c>
      <c r="E29" s="38">
        <v>16.7</v>
      </c>
      <c r="F29" s="37">
        <v>0.68634179799999995</v>
      </c>
      <c r="G29" s="37">
        <v>27.590940289999999</v>
      </c>
      <c r="H29" s="38">
        <v>71.72271791</v>
      </c>
      <c r="I29" s="37">
        <v>0.732869182850861</v>
      </c>
      <c r="J29" s="37">
        <v>29.791132282887517</v>
      </c>
      <c r="K29" s="38">
        <v>69.475998534261606</v>
      </c>
    </row>
    <row r="30" spans="1:11" x14ac:dyDescent="0.25">
      <c r="A30" s="557"/>
      <c r="B30" s="153" t="s">
        <v>477</v>
      </c>
      <c r="C30" s="140">
        <v>0.5</v>
      </c>
      <c r="D30" s="141">
        <v>23.5</v>
      </c>
      <c r="E30" s="141">
        <v>76</v>
      </c>
      <c r="F30" s="140">
        <v>2.8133529290000001</v>
      </c>
      <c r="G30" s="141">
        <v>29.477220240000001</v>
      </c>
      <c r="H30" s="141">
        <v>67.709426829999998</v>
      </c>
      <c r="I30" s="140">
        <v>4.3278277231862798</v>
      </c>
      <c r="J30" s="141">
        <v>26.69872464980142</v>
      </c>
      <c r="K30" s="141">
        <v>68.973447627012405</v>
      </c>
    </row>
    <row r="31" spans="1:11" x14ac:dyDescent="0.25">
      <c r="A31" s="156"/>
      <c r="B31" s="157" t="s">
        <v>3</v>
      </c>
      <c r="C31" s="147">
        <v>7.1</v>
      </c>
      <c r="D31" s="148">
        <v>69.900000000000006</v>
      </c>
      <c r="E31" s="148">
        <v>23</v>
      </c>
      <c r="F31" s="147">
        <v>4.1989675960000001</v>
      </c>
      <c r="G31" s="148">
        <v>64.279261550000001</v>
      </c>
      <c r="H31" s="148">
        <v>31.521770849999999</v>
      </c>
      <c r="I31" s="147">
        <v>4.0794101127448146</v>
      </c>
      <c r="J31" s="148">
        <v>64.701652584854699</v>
      </c>
      <c r="K31" s="148">
        <v>31.218937302400501</v>
      </c>
    </row>
    <row r="33" spans="1:1" s="62" customFormat="1" ht="12.75" x14ac:dyDescent="0.2">
      <c r="A33" s="62" t="s">
        <v>548</v>
      </c>
    </row>
  </sheetData>
  <mergeCells count="7">
    <mergeCell ref="I3:K3"/>
    <mergeCell ref="A23:A30"/>
    <mergeCell ref="A4:B4"/>
    <mergeCell ref="F3:H3"/>
    <mergeCell ref="C3:E3"/>
    <mergeCell ref="A14:A21"/>
    <mergeCell ref="A6:A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L20"/>
  <sheetViews>
    <sheetView showGridLines="0" workbookViewId="0">
      <selection activeCell="C15" sqref="C15:I15"/>
    </sheetView>
  </sheetViews>
  <sheetFormatPr baseColWidth="10" defaultRowHeight="15" x14ac:dyDescent="0.25"/>
  <cols>
    <col min="1" max="1" width="3.7109375" customWidth="1"/>
    <col min="2" max="2" width="18.140625" bestFit="1" customWidth="1"/>
    <col min="3" max="9" width="8.28515625" customWidth="1"/>
  </cols>
  <sheetData>
    <row r="1" spans="1:9" ht="18" x14ac:dyDescent="0.25">
      <c r="A1" s="14" t="s">
        <v>479</v>
      </c>
      <c r="B1" s="87"/>
      <c r="C1" s="88"/>
      <c r="D1" s="89"/>
      <c r="E1" s="89"/>
      <c r="F1" s="89"/>
      <c r="G1" s="89"/>
      <c r="H1" s="89"/>
      <c r="I1" s="70"/>
    </row>
    <row r="2" spans="1:9" ht="18" x14ac:dyDescent="0.25">
      <c r="A2" s="10" t="s">
        <v>446</v>
      </c>
      <c r="B2" s="87"/>
      <c r="C2" s="88"/>
      <c r="D2" s="89"/>
      <c r="E2" s="89"/>
      <c r="F2" s="89"/>
      <c r="G2" s="89"/>
      <c r="H2" s="89"/>
      <c r="I2" s="70"/>
    </row>
    <row r="4" spans="1:9" x14ac:dyDescent="0.25">
      <c r="A4" s="572" t="s">
        <v>129</v>
      </c>
      <c r="B4" s="572"/>
      <c r="C4" s="562" t="s">
        <v>0</v>
      </c>
      <c r="D4" s="563"/>
      <c r="E4" s="562" t="s">
        <v>143</v>
      </c>
      <c r="F4" s="563"/>
      <c r="G4" s="562" t="s">
        <v>2</v>
      </c>
      <c r="H4" s="563"/>
      <c r="I4" s="563" t="s">
        <v>3</v>
      </c>
    </row>
    <row r="5" spans="1:9" x14ac:dyDescent="0.25">
      <c r="A5" s="572"/>
      <c r="B5" s="572"/>
      <c r="C5" s="162" t="s">
        <v>144</v>
      </c>
      <c r="D5" s="162" t="s">
        <v>145</v>
      </c>
      <c r="E5" s="163" t="s">
        <v>144</v>
      </c>
      <c r="F5" s="163" t="s">
        <v>145</v>
      </c>
      <c r="G5" s="163" t="s">
        <v>144</v>
      </c>
      <c r="H5" s="163" t="s">
        <v>145</v>
      </c>
      <c r="I5" s="564"/>
    </row>
    <row r="6" spans="1:9" x14ac:dyDescent="0.25">
      <c r="A6" s="565" t="s">
        <v>449</v>
      </c>
      <c r="B6" s="158" t="s">
        <v>554</v>
      </c>
      <c r="C6" s="164">
        <v>333</v>
      </c>
      <c r="D6" s="165">
        <v>0.7</v>
      </c>
      <c r="E6" s="166">
        <v>40045</v>
      </c>
      <c r="F6" s="165">
        <v>83.1</v>
      </c>
      <c r="G6" s="166">
        <v>7823</v>
      </c>
      <c r="H6" s="165">
        <v>16.2</v>
      </c>
      <c r="I6" s="167">
        <v>48201</v>
      </c>
    </row>
    <row r="7" spans="1:9" x14ac:dyDescent="0.25">
      <c r="A7" s="566"/>
      <c r="B7" s="159" t="s">
        <v>555</v>
      </c>
      <c r="C7" s="168">
        <v>1625</v>
      </c>
      <c r="D7" s="169">
        <v>27.7</v>
      </c>
      <c r="E7" s="170">
        <v>3275</v>
      </c>
      <c r="F7" s="169">
        <v>55.9</v>
      </c>
      <c r="G7" s="170">
        <v>963</v>
      </c>
      <c r="H7" s="169">
        <v>16.399999999999999</v>
      </c>
      <c r="I7" s="171">
        <v>5863</v>
      </c>
    </row>
    <row r="8" spans="1:9" x14ac:dyDescent="0.25">
      <c r="A8" s="566"/>
      <c r="B8" s="159" t="s">
        <v>556</v>
      </c>
      <c r="C8" s="168">
        <v>4498</v>
      </c>
      <c r="D8" s="169">
        <v>14.6</v>
      </c>
      <c r="E8" s="170">
        <v>20753</v>
      </c>
      <c r="F8" s="169">
        <v>67.599999999999994</v>
      </c>
      <c r="G8" s="170">
        <v>5470</v>
      </c>
      <c r="H8" s="169">
        <v>17.8</v>
      </c>
      <c r="I8" s="171">
        <v>30721</v>
      </c>
    </row>
    <row r="9" spans="1:9" x14ac:dyDescent="0.25">
      <c r="A9" s="566"/>
      <c r="B9" s="159" t="s">
        <v>557</v>
      </c>
      <c r="C9" s="168">
        <v>103</v>
      </c>
      <c r="D9" s="169">
        <v>37.1</v>
      </c>
      <c r="E9" s="170">
        <v>166</v>
      </c>
      <c r="F9" s="169">
        <v>59.7</v>
      </c>
      <c r="G9" s="170">
        <v>9</v>
      </c>
      <c r="H9" s="169">
        <v>3.2</v>
      </c>
      <c r="I9" s="171">
        <v>278</v>
      </c>
    </row>
    <row r="10" spans="1:9" x14ac:dyDescent="0.25">
      <c r="A10" s="567"/>
      <c r="B10" s="160" t="s">
        <v>3</v>
      </c>
      <c r="C10" s="172">
        <v>6559</v>
      </c>
      <c r="D10" s="173">
        <v>7.7</v>
      </c>
      <c r="E10" s="174">
        <v>64239</v>
      </c>
      <c r="F10" s="173">
        <v>75.5</v>
      </c>
      <c r="G10" s="174">
        <v>14265</v>
      </c>
      <c r="H10" s="173">
        <v>16.8</v>
      </c>
      <c r="I10" s="175">
        <v>85063</v>
      </c>
    </row>
    <row r="11" spans="1:9" x14ac:dyDescent="0.25">
      <c r="A11" s="568" t="s">
        <v>450</v>
      </c>
      <c r="B11" s="159" t="s">
        <v>554</v>
      </c>
      <c r="C11" s="166">
        <v>213</v>
      </c>
      <c r="D11" s="165">
        <v>1.6</v>
      </c>
      <c r="E11" s="166">
        <v>7929</v>
      </c>
      <c r="F11" s="165">
        <v>61.4</v>
      </c>
      <c r="G11" s="166">
        <v>4768</v>
      </c>
      <c r="H11" s="165">
        <v>36.9</v>
      </c>
      <c r="I11" s="167">
        <v>12910</v>
      </c>
    </row>
    <row r="12" spans="1:9" x14ac:dyDescent="0.25">
      <c r="A12" s="566"/>
      <c r="B12" s="159" t="s">
        <v>555</v>
      </c>
      <c r="C12" s="170">
        <v>112</v>
      </c>
      <c r="D12" s="169">
        <v>6.2</v>
      </c>
      <c r="E12" s="170">
        <v>535</v>
      </c>
      <c r="F12" s="169">
        <v>29.8</v>
      </c>
      <c r="G12" s="170">
        <v>1150</v>
      </c>
      <c r="H12" s="169">
        <v>64</v>
      </c>
      <c r="I12" s="171">
        <v>1797</v>
      </c>
    </row>
    <row r="13" spans="1:9" x14ac:dyDescent="0.25">
      <c r="A13" s="566"/>
      <c r="B13" s="159" t="s">
        <v>556</v>
      </c>
      <c r="C13" s="170">
        <v>781</v>
      </c>
      <c r="D13" s="169">
        <v>9.6</v>
      </c>
      <c r="E13" s="170">
        <v>2768</v>
      </c>
      <c r="F13" s="169">
        <v>34</v>
      </c>
      <c r="G13" s="170">
        <v>4581</v>
      </c>
      <c r="H13" s="169">
        <v>56.3</v>
      </c>
      <c r="I13" s="171">
        <v>8130</v>
      </c>
    </row>
    <row r="14" spans="1:9" x14ac:dyDescent="0.25">
      <c r="A14" s="569"/>
      <c r="B14" s="161" t="s">
        <v>3</v>
      </c>
      <c r="C14" s="176">
        <v>1106</v>
      </c>
      <c r="D14" s="177">
        <v>4.8</v>
      </c>
      <c r="E14" s="176">
        <v>11232</v>
      </c>
      <c r="F14" s="177">
        <v>49.2</v>
      </c>
      <c r="G14" s="176">
        <v>10499</v>
      </c>
      <c r="H14" s="177">
        <v>46</v>
      </c>
      <c r="I14" s="178">
        <v>22837</v>
      </c>
    </row>
    <row r="15" spans="1:9" x14ac:dyDescent="0.25">
      <c r="A15" s="570" t="s">
        <v>440</v>
      </c>
      <c r="B15" s="571"/>
      <c r="C15" s="546">
        <v>7665</v>
      </c>
      <c r="D15" s="547">
        <v>7.1</v>
      </c>
      <c r="E15" s="548">
        <v>75471</v>
      </c>
      <c r="F15" s="547">
        <v>69.900000000000006</v>
      </c>
      <c r="G15" s="548">
        <v>24764</v>
      </c>
      <c r="H15" s="547">
        <v>23</v>
      </c>
      <c r="I15" s="549">
        <v>107900</v>
      </c>
    </row>
    <row r="17" spans="1:12" x14ac:dyDescent="0.25">
      <c r="A17" s="179" t="s">
        <v>549</v>
      </c>
      <c r="C17" s="92"/>
      <c r="D17" s="92"/>
      <c r="E17" s="92"/>
      <c r="F17" s="92"/>
      <c r="G17" s="92"/>
      <c r="H17" s="92"/>
      <c r="I17" s="92"/>
      <c r="J17" s="92"/>
      <c r="K17" s="92"/>
      <c r="L17" s="92"/>
    </row>
    <row r="18" spans="1:12" x14ac:dyDescent="0.25">
      <c r="A18" s="179" t="s">
        <v>550</v>
      </c>
      <c r="C18" s="92"/>
      <c r="D18" s="92"/>
      <c r="E18" s="92"/>
      <c r="F18" s="92"/>
      <c r="G18" s="92"/>
      <c r="H18" s="92"/>
      <c r="I18" s="92"/>
      <c r="J18" s="92"/>
      <c r="K18" s="92"/>
      <c r="L18" s="92"/>
    </row>
    <row r="19" spans="1:12" x14ac:dyDescent="0.25">
      <c r="A19" s="179" t="s">
        <v>551</v>
      </c>
      <c r="C19" s="92"/>
      <c r="D19" s="92"/>
      <c r="E19" s="92"/>
      <c r="F19" s="92"/>
      <c r="G19" s="92"/>
      <c r="H19" s="92"/>
      <c r="I19" s="92"/>
      <c r="J19" s="92"/>
      <c r="K19" s="92"/>
      <c r="L19" s="92"/>
    </row>
    <row r="20" spans="1:12" x14ac:dyDescent="0.25">
      <c r="A20" s="179" t="s">
        <v>552</v>
      </c>
      <c r="C20" s="92"/>
      <c r="D20" s="92"/>
      <c r="E20" s="92"/>
      <c r="F20" s="92"/>
      <c r="G20" s="92"/>
      <c r="H20" s="92"/>
      <c r="I20" s="92"/>
      <c r="J20" s="92"/>
      <c r="K20" s="92"/>
      <c r="L20" s="92"/>
    </row>
  </sheetData>
  <mergeCells count="8">
    <mergeCell ref="G4:H4"/>
    <mergeCell ref="I4:I5"/>
    <mergeCell ref="A6:A10"/>
    <mergeCell ref="A11:A14"/>
    <mergeCell ref="A15:B15"/>
    <mergeCell ref="A4:B5"/>
    <mergeCell ref="C4:D4"/>
    <mergeCell ref="E4:F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P21"/>
  <sheetViews>
    <sheetView showGridLines="0" workbookViewId="0">
      <selection activeCell="C6" sqref="C6:P6"/>
    </sheetView>
  </sheetViews>
  <sheetFormatPr baseColWidth="10" defaultRowHeight="15" x14ac:dyDescent="0.25"/>
  <cols>
    <col min="1" max="1" width="2.7109375" customWidth="1"/>
    <col min="2" max="2" width="8.42578125" style="315" customWidth="1"/>
    <col min="3" max="3" width="6.7109375" customWidth="1"/>
    <col min="4" max="4" width="5.140625" customWidth="1"/>
    <col min="5" max="5" width="6.7109375" customWidth="1"/>
    <col min="6" max="6" width="5.85546875" customWidth="1"/>
    <col min="7" max="7" width="6.7109375" customWidth="1"/>
    <col min="8" max="8" width="5.85546875" customWidth="1"/>
    <col min="9" max="9" width="6.7109375" customWidth="1"/>
    <col min="10" max="10" width="5.85546875" customWidth="1"/>
    <col min="11" max="11" width="6.7109375" customWidth="1"/>
    <col min="12" max="12" width="4.85546875" customWidth="1"/>
    <col min="13" max="13" width="6.7109375" customWidth="1"/>
    <col min="14" max="14" width="4.85546875" customWidth="1"/>
    <col min="15" max="15" width="6.7109375" customWidth="1"/>
    <col min="16" max="16" width="4.85546875" customWidth="1"/>
  </cols>
  <sheetData>
    <row r="1" spans="1:16" ht="18" x14ac:dyDescent="0.25">
      <c r="A1" s="14" t="s">
        <v>480</v>
      </c>
      <c r="C1" s="90"/>
      <c r="D1" s="91"/>
      <c r="E1" s="91"/>
      <c r="F1" s="91"/>
      <c r="G1" s="91"/>
      <c r="H1" s="91"/>
      <c r="I1" s="92"/>
      <c r="J1" s="92"/>
      <c r="K1" s="92"/>
      <c r="L1" s="92"/>
    </row>
    <row r="2" spans="1:16" ht="18" x14ac:dyDescent="0.25">
      <c r="A2" s="10" t="s">
        <v>446</v>
      </c>
      <c r="C2" s="90"/>
      <c r="D2" s="91"/>
      <c r="E2" s="91"/>
      <c r="F2" s="91"/>
      <c r="G2" s="91"/>
      <c r="H2" s="91"/>
      <c r="I2" s="92"/>
      <c r="J2" s="92"/>
      <c r="K2" s="92"/>
      <c r="L2" s="92"/>
    </row>
    <row r="3" spans="1:16" ht="18" x14ac:dyDescent="0.25">
      <c r="A3" s="10"/>
      <c r="C3" s="90"/>
      <c r="D3" s="91"/>
      <c r="E3" s="91"/>
      <c r="F3" s="91"/>
      <c r="G3" s="91"/>
      <c r="H3" s="91"/>
      <c r="I3" s="92"/>
      <c r="J3" s="92"/>
      <c r="K3" s="92"/>
      <c r="L3" s="92"/>
    </row>
    <row r="4" spans="1:16" ht="18" x14ac:dyDescent="0.25">
      <c r="A4" s="10"/>
      <c r="C4" s="90"/>
      <c r="D4" s="91"/>
      <c r="E4" s="91"/>
      <c r="F4" s="91"/>
      <c r="G4" s="91"/>
      <c r="H4" s="91"/>
      <c r="I4" s="92"/>
      <c r="J4" s="92"/>
      <c r="K4" s="575" t="s">
        <v>4</v>
      </c>
      <c r="L4" s="576"/>
      <c r="M4" s="575" t="s">
        <v>558</v>
      </c>
      <c r="N4" s="576"/>
      <c r="O4" s="575" t="s">
        <v>560</v>
      </c>
      <c r="P4" s="576"/>
    </row>
    <row r="5" spans="1:16" ht="16.5" x14ac:dyDescent="0.25">
      <c r="B5" s="316"/>
      <c r="C5" s="577" t="s">
        <v>0</v>
      </c>
      <c r="D5" s="578"/>
      <c r="E5" s="577" t="s">
        <v>143</v>
      </c>
      <c r="F5" s="578"/>
      <c r="G5" s="577" t="s">
        <v>2</v>
      </c>
      <c r="H5" s="579"/>
      <c r="I5" s="580" t="s">
        <v>3</v>
      </c>
      <c r="J5" s="581"/>
      <c r="K5" s="580" t="s">
        <v>553</v>
      </c>
      <c r="L5" s="582"/>
      <c r="M5" s="580" t="s">
        <v>559</v>
      </c>
      <c r="N5" s="582"/>
      <c r="O5" s="580" t="s">
        <v>561</v>
      </c>
      <c r="P5" s="582"/>
    </row>
    <row r="6" spans="1:16" ht="15" customHeight="1" x14ac:dyDescent="0.25">
      <c r="B6" s="317"/>
      <c r="C6" s="540" t="s">
        <v>155</v>
      </c>
      <c r="D6" s="541" t="s">
        <v>156</v>
      </c>
      <c r="E6" s="540" t="s">
        <v>155</v>
      </c>
      <c r="F6" s="541" t="s">
        <v>156</v>
      </c>
      <c r="G6" s="540" t="s">
        <v>155</v>
      </c>
      <c r="H6" s="542" t="s">
        <v>156</v>
      </c>
      <c r="I6" s="543" t="s">
        <v>155</v>
      </c>
      <c r="J6" s="544" t="s">
        <v>156</v>
      </c>
      <c r="K6" s="543" t="s">
        <v>155</v>
      </c>
      <c r="L6" s="545" t="s">
        <v>156</v>
      </c>
      <c r="M6" s="543" t="s">
        <v>155</v>
      </c>
      <c r="N6" s="545" t="s">
        <v>156</v>
      </c>
      <c r="O6" s="543" t="s">
        <v>155</v>
      </c>
      <c r="P6" s="545" t="s">
        <v>156</v>
      </c>
    </row>
    <row r="7" spans="1:16" ht="15" customHeight="1" x14ac:dyDescent="0.25">
      <c r="A7" s="583" t="s">
        <v>449</v>
      </c>
      <c r="B7" s="318" t="s">
        <v>554</v>
      </c>
      <c r="C7" s="279">
        <v>201</v>
      </c>
      <c r="D7" s="280">
        <v>132</v>
      </c>
      <c r="E7" s="279">
        <v>19902</v>
      </c>
      <c r="F7" s="281">
        <v>20143</v>
      </c>
      <c r="G7" s="279">
        <v>4053</v>
      </c>
      <c r="H7" s="281">
        <v>3770</v>
      </c>
      <c r="I7" s="282">
        <v>24156</v>
      </c>
      <c r="J7" s="283">
        <v>24045</v>
      </c>
      <c r="K7" s="284">
        <v>0.8</v>
      </c>
      <c r="L7" s="285">
        <v>0.5</v>
      </c>
      <c r="M7" s="284">
        <v>82.4</v>
      </c>
      <c r="N7" s="285">
        <v>83.8</v>
      </c>
      <c r="O7" s="284">
        <v>16.8</v>
      </c>
      <c r="P7" s="285">
        <v>15.7</v>
      </c>
    </row>
    <row r="8" spans="1:16" x14ac:dyDescent="0.25">
      <c r="A8" s="584"/>
      <c r="B8" s="319" t="s">
        <v>563</v>
      </c>
      <c r="C8" s="286">
        <v>959</v>
      </c>
      <c r="D8" s="287">
        <v>666</v>
      </c>
      <c r="E8" s="286">
        <v>1850</v>
      </c>
      <c r="F8" s="288">
        <v>1425</v>
      </c>
      <c r="G8" s="286">
        <v>499</v>
      </c>
      <c r="H8" s="288">
        <v>464</v>
      </c>
      <c r="I8" s="289">
        <v>3308</v>
      </c>
      <c r="J8" s="290">
        <v>2555</v>
      </c>
      <c r="K8" s="291">
        <v>29</v>
      </c>
      <c r="L8" s="292">
        <v>26.1</v>
      </c>
      <c r="M8" s="291">
        <v>55.9</v>
      </c>
      <c r="N8" s="292">
        <v>55.8</v>
      </c>
      <c r="O8" s="291">
        <v>15.1</v>
      </c>
      <c r="P8" s="292">
        <v>18.2</v>
      </c>
    </row>
    <row r="9" spans="1:16" x14ac:dyDescent="0.25">
      <c r="A9" s="584"/>
      <c r="B9" s="319" t="s">
        <v>556</v>
      </c>
      <c r="C9" s="286">
        <v>2224</v>
      </c>
      <c r="D9" s="287">
        <v>2274</v>
      </c>
      <c r="E9" s="286">
        <v>10200</v>
      </c>
      <c r="F9" s="288">
        <v>10553</v>
      </c>
      <c r="G9" s="286">
        <v>2731</v>
      </c>
      <c r="H9" s="288">
        <v>2739</v>
      </c>
      <c r="I9" s="289">
        <v>15155</v>
      </c>
      <c r="J9" s="290">
        <v>15566</v>
      </c>
      <c r="K9" s="291">
        <v>14.7</v>
      </c>
      <c r="L9" s="292">
        <v>14.6</v>
      </c>
      <c r="M9" s="291">
        <v>67.3</v>
      </c>
      <c r="N9" s="292">
        <v>67.8</v>
      </c>
      <c r="O9" s="291">
        <v>18</v>
      </c>
      <c r="P9" s="292">
        <v>17.600000000000001</v>
      </c>
    </row>
    <row r="10" spans="1:16" x14ac:dyDescent="0.25">
      <c r="A10" s="584"/>
      <c r="B10" s="319" t="s">
        <v>557</v>
      </c>
      <c r="C10" s="286">
        <v>76</v>
      </c>
      <c r="D10" s="287">
        <v>27</v>
      </c>
      <c r="E10" s="286">
        <v>129</v>
      </c>
      <c r="F10" s="288">
        <v>37</v>
      </c>
      <c r="G10" s="286">
        <v>4</v>
      </c>
      <c r="H10" s="288">
        <v>5</v>
      </c>
      <c r="I10" s="289">
        <v>209</v>
      </c>
      <c r="J10" s="290">
        <v>69</v>
      </c>
      <c r="K10" s="291">
        <v>36.4</v>
      </c>
      <c r="L10" s="292">
        <v>39.1</v>
      </c>
      <c r="M10" s="291">
        <v>61.7</v>
      </c>
      <c r="N10" s="292">
        <v>53.6</v>
      </c>
      <c r="O10" s="291">
        <v>1.9</v>
      </c>
      <c r="P10" s="292">
        <v>7.2</v>
      </c>
    </row>
    <row r="11" spans="1:16" ht="15" customHeight="1" x14ac:dyDescent="0.25">
      <c r="A11" s="585"/>
      <c r="B11" s="320" t="s">
        <v>3</v>
      </c>
      <c r="C11" s="293">
        <v>3460</v>
      </c>
      <c r="D11" s="294">
        <v>3099</v>
      </c>
      <c r="E11" s="293">
        <v>32081</v>
      </c>
      <c r="F11" s="294">
        <v>32158</v>
      </c>
      <c r="G11" s="293">
        <v>7287</v>
      </c>
      <c r="H11" s="295">
        <v>6978</v>
      </c>
      <c r="I11" s="296">
        <v>42828</v>
      </c>
      <c r="J11" s="297">
        <v>42235</v>
      </c>
      <c r="K11" s="298">
        <v>8.1</v>
      </c>
      <c r="L11" s="299">
        <v>7.3</v>
      </c>
      <c r="M11" s="298">
        <v>74.900000000000006</v>
      </c>
      <c r="N11" s="299">
        <v>76.099999999999994</v>
      </c>
      <c r="O11" s="298">
        <v>17</v>
      </c>
      <c r="P11" s="299">
        <v>16.5</v>
      </c>
    </row>
    <row r="12" spans="1:16" ht="15" customHeight="1" x14ac:dyDescent="0.25">
      <c r="A12" s="583" t="s">
        <v>450</v>
      </c>
      <c r="B12" s="318" t="s">
        <v>554</v>
      </c>
      <c r="C12" s="279">
        <v>139</v>
      </c>
      <c r="D12" s="280">
        <v>74</v>
      </c>
      <c r="E12" s="279">
        <v>4186</v>
      </c>
      <c r="F12" s="280">
        <v>3743</v>
      </c>
      <c r="G12" s="279">
        <v>2397</v>
      </c>
      <c r="H12" s="281">
        <v>2371</v>
      </c>
      <c r="I12" s="300">
        <v>6722</v>
      </c>
      <c r="J12" s="301">
        <v>6188</v>
      </c>
      <c r="K12" s="302">
        <v>2.1</v>
      </c>
      <c r="L12" s="303">
        <v>1.2</v>
      </c>
      <c r="M12" s="302">
        <v>62.3</v>
      </c>
      <c r="N12" s="303">
        <v>60.5</v>
      </c>
      <c r="O12" s="302">
        <v>35.700000000000003</v>
      </c>
      <c r="P12" s="303">
        <v>38.299999999999997</v>
      </c>
    </row>
    <row r="13" spans="1:16" x14ac:dyDescent="0.25">
      <c r="A13" s="584"/>
      <c r="B13" s="319" t="s">
        <v>563</v>
      </c>
      <c r="C13" s="286">
        <v>93</v>
      </c>
      <c r="D13" s="287">
        <v>19</v>
      </c>
      <c r="E13" s="286">
        <v>370</v>
      </c>
      <c r="F13" s="287">
        <v>165</v>
      </c>
      <c r="G13" s="286">
        <v>482</v>
      </c>
      <c r="H13" s="288">
        <v>668</v>
      </c>
      <c r="I13" s="304">
        <v>945</v>
      </c>
      <c r="J13" s="305">
        <v>852</v>
      </c>
      <c r="K13" s="306">
        <v>9.8000000000000007</v>
      </c>
      <c r="L13" s="307">
        <v>2.2000000000000002</v>
      </c>
      <c r="M13" s="306">
        <v>39.200000000000003</v>
      </c>
      <c r="N13" s="307">
        <v>19.399999999999999</v>
      </c>
      <c r="O13" s="306">
        <v>51</v>
      </c>
      <c r="P13" s="307">
        <v>78.400000000000006</v>
      </c>
    </row>
    <row r="14" spans="1:16" x14ac:dyDescent="0.25">
      <c r="A14" s="584"/>
      <c r="B14" s="319" t="s">
        <v>556</v>
      </c>
      <c r="C14" s="286">
        <v>376</v>
      </c>
      <c r="D14" s="287">
        <v>405</v>
      </c>
      <c r="E14" s="286">
        <v>1258</v>
      </c>
      <c r="F14" s="287">
        <v>1510</v>
      </c>
      <c r="G14" s="286">
        <v>1938</v>
      </c>
      <c r="H14" s="288">
        <v>2643</v>
      </c>
      <c r="I14" s="304">
        <v>3572</v>
      </c>
      <c r="J14" s="305">
        <v>4558</v>
      </c>
      <c r="K14" s="306">
        <v>10.5</v>
      </c>
      <c r="L14" s="307">
        <v>8.9</v>
      </c>
      <c r="M14" s="306">
        <v>35.200000000000003</v>
      </c>
      <c r="N14" s="307">
        <v>33.1</v>
      </c>
      <c r="O14" s="306">
        <v>54.3</v>
      </c>
      <c r="P14" s="307">
        <v>58</v>
      </c>
    </row>
    <row r="15" spans="1:16" x14ac:dyDescent="0.25">
      <c r="A15" s="585"/>
      <c r="B15" s="320" t="s">
        <v>3</v>
      </c>
      <c r="C15" s="293">
        <v>608</v>
      </c>
      <c r="D15" s="294">
        <v>498</v>
      </c>
      <c r="E15" s="293">
        <v>5814</v>
      </c>
      <c r="F15" s="294">
        <v>5418</v>
      </c>
      <c r="G15" s="293">
        <v>4817</v>
      </c>
      <c r="H15" s="295">
        <v>5682</v>
      </c>
      <c r="I15" s="296">
        <v>11239</v>
      </c>
      <c r="J15" s="308">
        <v>11598</v>
      </c>
      <c r="K15" s="298">
        <v>5.4</v>
      </c>
      <c r="L15" s="309">
        <v>4.3</v>
      </c>
      <c r="M15" s="298">
        <v>51.7</v>
      </c>
      <c r="N15" s="309">
        <v>46.7</v>
      </c>
      <c r="O15" s="298">
        <v>42.9</v>
      </c>
      <c r="P15" s="309">
        <v>49</v>
      </c>
    </row>
    <row r="16" spans="1:16" x14ac:dyDescent="0.25">
      <c r="A16" s="573" t="s">
        <v>440</v>
      </c>
      <c r="B16" s="574"/>
      <c r="C16" s="310">
        <v>4068</v>
      </c>
      <c r="D16" s="311">
        <v>3597</v>
      </c>
      <c r="E16" s="310">
        <v>37895</v>
      </c>
      <c r="F16" s="311">
        <v>37576</v>
      </c>
      <c r="G16" s="310">
        <v>12104</v>
      </c>
      <c r="H16" s="312">
        <v>12660</v>
      </c>
      <c r="I16" s="313">
        <v>54067</v>
      </c>
      <c r="J16" s="308">
        <v>53833</v>
      </c>
      <c r="K16" s="314">
        <v>7.5</v>
      </c>
      <c r="L16" s="309">
        <v>6.7</v>
      </c>
      <c r="M16" s="314">
        <v>70.099999999999994</v>
      </c>
      <c r="N16" s="309">
        <v>69.8</v>
      </c>
      <c r="O16" s="314">
        <v>22.4</v>
      </c>
      <c r="P16" s="309">
        <v>23.5</v>
      </c>
    </row>
    <row r="17" spans="1:12" x14ac:dyDescent="0.25">
      <c r="A17" s="182"/>
    </row>
    <row r="18" spans="1:12" x14ac:dyDescent="0.25">
      <c r="A18" s="179" t="s">
        <v>549</v>
      </c>
      <c r="C18" s="92"/>
      <c r="D18" s="92"/>
      <c r="E18" s="92"/>
      <c r="F18" s="92"/>
      <c r="G18" s="92"/>
      <c r="H18" s="92"/>
      <c r="I18" s="92"/>
      <c r="J18" s="92"/>
      <c r="K18" s="92"/>
      <c r="L18" s="92"/>
    </row>
    <row r="19" spans="1:12" x14ac:dyDescent="0.25">
      <c r="A19" s="179" t="s">
        <v>550</v>
      </c>
      <c r="C19" s="92"/>
      <c r="D19" s="92"/>
      <c r="E19" s="92"/>
      <c r="F19" s="92"/>
      <c r="G19" s="92"/>
      <c r="H19" s="92"/>
      <c r="I19" s="92"/>
      <c r="J19" s="92"/>
      <c r="K19" s="92"/>
      <c r="L19" s="92"/>
    </row>
    <row r="20" spans="1:12" x14ac:dyDescent="0.25">
      <c r="A20" s="179" t="s">
        <v>551</v>
      </c>
      <c r="C20" s="92"/>
      <c r="D20" s="92"/>
      <c r="E20" s="92"/>
      <c r="F20" s="92"/>
      <c r="G20" s="92"/>
      <c r="H20" s="92"/>
      <c r="I20" s="92"/>
      <c r="J20" s="92"/>
      <c r="K20" s="92"/>
      <c r="L20" s="92"/>
    </row>
    <row r="21" spans="1:12" x14ac:dyDescent="0.25">
      <c r="A21" s="179" t="s">
        <v>552</v>
      </c>
      <c r="C21" s="92"/>
      <c r="D21" s="92"/>
      <c r="E21" s="92"/>
      <c r="F21" s="92"/>
      <c r="G21" s="92"/>
      <c r="H21" s="92"/>
      <c r="I21" s="92"/>
      <c r="J21" s="92"/>
      <c r="K21" s="92"/>
      <c r="L21" s="92"/>
    </row>
  </sheetData>
  <mergeCells count="13">
    <mergeCell ref="A16:B16"/>
    <mergeCell ref="M4:N4"/>
    <mergeCell ref="O4:P4"/>
    <mergeCell ref="C5:D5"/>
    <mergeCell ref="E5:F5"/>
    <mergeCell ref="G5:H5"/>
    <mergeCell ref="I5:J5"/>
    <mergeCell ref="K5:L5"/>
    <mergeCell ref="K4:L4"/>
    <mergeCell ref="M5:N5"/>
    <mergeCell ref="O5:P5"/>
    <mergeCell ref="A7:A11"/>
    <mergeCell ref="A12:A1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X34"/>
  <sheetViews>
    <sheetView showGridLines="0" workbookViewId="0">
      <selection activeCell="AC33" sqref="AC33"/>
    </sheetView>
  </sheetViews>
  <sheetFormatPr baseColWidth="10" defaultRowHeight="15" x14ac:dyDescent="0.25"/>
  <cols>
    <col min="1" max="1" width="5.28515625" style="93" customWidth="1"/>
    <col min="2" max="2" width="31" style="93" customWidth="1"/>
    <col min="3" max="6" width="7.85546875" style="93" customWidth="1"/>
    <col min="8" max="8" width="4.42578125" style="62" customWidth="1"/>
    <col min="9" max="9" width="29.7109375" style="62" bestFit="1" customWidth="1"/>
    <col min="10" max="10" width="6.28515625" style="62" bestFit="1" customWidth="1"/>
    <col min="11" max="11" width="8.42578125" style="62" bestFit="1" customWidth="1"/>
    <col min="12" max="12" width="6.5703125" style="62" bestFit="1" customWidth="1"/>
    <col min="13" max="13" width="4.140625" style="62" bestFit="1" customWidth="1"/>
    <col min="15" max="15" width="2.85546875" customWidth="1"/>
    <col min="16" max="16" width="29.28515625" customWidth="1"/>
    <col min="17" max="17" width="5.85546875" customWidth="1"/>
    <col min="18" max="19" width="7.7109375" customWidth="1"/>
    <col min="20" max="21" width="5.85546875" customWidth="1"/>
    <col min="22" max="23" width="7.7109375" customWidth="1"/>
    <col min="24" max="24" width="5.85546875" customWidth="1"/>
  </cols>
  <sheetData>
    <row r="1" spans="1:24" s="62" customFormat="1" ht="18" x14ac:dyDescent="0.2">
      <c r="A1" s="14" t="s">
        <v>490</v>
      </c>
      <c r="D1" s="94"/>
      <c r="E1" s="94"/>
      <c r="F1" s="94"/>
      <c r="H1" s="95" t="s">
        <v>490</v>
      </c>
      <c r="I1" s="96"/>
      <c r="J1" s="96"/>
      <c r="K1" s="97"/>
      <c r="L1" s="97"/>
      <c r="M1" s="97"/>
      <c r="O1" s="62" t="s">
        <v>491</v>
      </c>
    </row>
    <row r="2" spans="1:24" s="62" customFormat="1" ht="15.75" x14ac:dyDescent="0.2">
      <c r="A2" s="10" t="s">
        <v>446</v>
      </c>
      <c r="D2" s="94"/>
      <c r="E2" s="94"/>
      <c r="F2" s="94"/>
      <c r="H2" s="98" t="s">
        <v>492</v>
      </c>
      <c r="I2" s="96"/>
      <c r="J2" s="96"/>
      <c r="K2" s="97"/>
      <c r="L2" s="97"/>
      <c r="M2" s="97"/>
    </row>
    <row r="3" spans="1:24" s="62" customFormat="1" ht="15.75" x14ac:dyDescent="0.25">
      <c r="A3" s="10"/>
      <c r="D3" s="94"/>
      <c r="E3" s="94"/>
      <c r="F3" s="94"/>
      <c r="H3" s="96"/>
      <c r="I3" s="96"/>
      <c r="J3" s="96"/>
      <c r="K3" s="97"/>
      <c r="L3" s="97"/>
      <c r="M3" s="97"/>
      <c r="O3" s="149"/>
      <c r="P3" s="149"/>
      <c r="Q3" s="595" t="str">
        <f>RIGHT(H2,9)</f>
        <v>2010-2011</v>
      </c>
      <c r="R3" s="595"/>
      <c r="S3" s="595"/>
      <c r="T3" s="595"/>
      <c r="U3" s="595" t="s">
        <v>494</v>
      </c>
      <c r="V3" s="595"/>
      <c r="W3" s="595"/>
      <c r="X3" s="595"/>
    </row>
    <row r="4" spans="1:24" x14ac:dyDescent="0.25">
      <c r="A4" s="586"/>
      <c r="B4" s="587"/>
      <c r="C4" s="183" t="s">
        <v>0</v>
      </c>
      <c r="D4" s="183" t="s">
        <v>143</v>
      </c>
      <c r="E4" s="183" t="s">
        <v>2</v>
      </c>
      <c r="F4" s="183" t="s">
        <v>3</v>
      </c>
      <c r="H4" s="99"/>
      <c r="I4" s="100"/>
      <c r="J4" s="101" t="s">
        <v>0</v>
      </c>
      <c r="K4" s="101" t="s">
        <v>143</v>
      </c>
      <c r="L4" s="101" t="s">
        <v>2</v>
      </c>
      <c r="M4" s="101" t="s">
        <v>3</v>
      </c>
      <c r="O4" s="322"/>
      <c r="P4" s="323" t="s">
        <v>493</v>
      </c>
      <c r="Q4" s="111" t="str">
        <f>J4</f>
        <v>Internes</v>
      </c>
      <c r="R4" s="111" t="str">
        <f>K4</f>
        <v>Demi-pens.</v>
      </c>
      <c r="S4" s="111" t="str">
        <f>L4</f>
        <v>Externes</v>
      </c>
      <c r="T4" s="111" t="str">
        <f>M4</f>
        <v>Total</v>
      </c>
      <c r="U4" s="17" t="str">
        <f>C4</f>
        <v>Internes</v>
      </c>
      <c r="V4" s="17" t="str">
        <f>D4</f>
        <v>Demi-pens.</v>
      </c>
      <c r="W4" s="17" t="str">
        <f>E4</f>
        <v>Externes</v>
      </c>
      <c r="X4" s="17" t="str">
        <f>F4</f>
        <v>Total</v>
      </c>
    </row>
    <row r="5" spans="1:24" ht="15" customHeight="1" x14ac:dyDescent="0.25">
      <c r="A5" s="588" t="s">
        <v>449</v>
      </c>
      <c r="B5" s="180" t="s">
        <v>481</v>
      </c>
      <c r="C5" s="184">
        <v>18.899999999999999</v>
      </c>
      <c r="D5" s="184">
        <v>75.599999999999994</v>
      </c>
      <c r="E5" s="184">
        <v>5.5</v>
      </c>
      <c r="F5" s="185">
        <v>100</v>
      </c>
      <c r="H5" s="592" t="s">
        <v>449</v>
      </c>
      <c r="I5" s="102" t="s">
        <v>481</v>
      </c>
      <c r="J5" s="103">
        <v>20.7</v>
      </c>
      <c r="K5" s="103">
        <v>74.5</v>
      </c>
      <c r="L5" s="103">
        <v>4.8</v>
      </c>
      <c r="M5" s="104">
        <v>100</v>
      </c>
      <c r="O5" s="596" t="s">
        <v>449</v>
      </c>
      <c r="P5" s="324" t="s">
        <v>481</v>
      </c>
      <c r="Q5" s="325">
        <f>J5</f>
        <v>20.7</v>
      </c>
      <c r="R5" s="325">
        <f t="shared" ref="R5:T34" si="0">K5</f>
        <v>74.5</v>
      </c>
      <c r="S5" s="325">
        <f t="shared" si="0"/>
        <v>4.8</v>
      </c>
      <c r="T5" s="326">
        <f t="shared" si="0"/>
        <v>100</v>
      </c>
      <c r="U5" s="325">
        <v>18.899999999999999</v>
      </c>
      <c r="V5" s="325">
        <v>75.599999999999994</v>
      </c>
      <c r="W5" s="325">
        <v>5.5</v>
      </c>
      <c r="X5" s="326">
        <f t="shared" ref="X5:X34" si="1">F5</f>
        <v>100</v>
      </c>
    </row>
    <row r="6" spans="1:24" x14ac:dyDescent="0.25">
      <c r="A6" s="589"/>
      <c r="B6" s="181" t="s">
        <v>482</v>
      </c>
      <c r="C6" s="112">
        <v>10.7</v>
      </c>
      <c r="D6" s="112">
        <v>73.400000000000006</v>
      </c>
      <c r="E6" s="112">
        <v>15.8</v>
      </c>
      <c r="F6" s="113">
        <v>100</v>
      </c>
      <c r="H6" s="593"/>
      <c r="I6" s="105" t="s">
        <v>482</v>
      </c>
      <c r="J6" s="106">
        <v>11.7</v>
      </c>
      <c r="K6" s="106">
        <v>70.8</v>
      </c>
      <c r="L6" s="106">
        <v>17.600000000000001</v>
      </c>
      <c r="M6" s="107">
        <v>100</v>
      </c>
      <c r="O6" s="597"/>
      <c r="P6" s="327" t="s">
        <v>482</v>
      </c>
      <c r="Q6" s="328">
        <f t="shared" ref="Q6:Q34" si="2">J6</f>
        <v>11.7</v>
      </c>
      <c r="R6" s="328">
        <f t="shared" si="0"/>
        <v>70.8</v>
      </c>
      <c r="S6" s="328">
        <f t="shared" si="0"/>
        <v>17.600000000000001</v>
      </c>
      <c r="T6" s="329">
        <f t="shared" si="0"/>
        <v>100</v>
      </c>
      <c r="U6" s="328">
        <v>10.7</v>
      </c>
      <c r="V6" s="328">
        <v>73.400000000000006</v>
      </c>
      <c r="W6" s="328">
        <v>15.8</v>
      </c>
      <c r="X6" s="329">
        <f t="shared" si="1"/>
        <v>100</v>
      </c>
    </row>
    <row r="7" spans="1:24" x14ac:dyDescent="0.25">
      <c r="A7" s="590"/>
      <c r="B7" s="186" t="s">
        <v>483</v>
      </c>
      <c r="C7" s="112">
        <v>6</v>
      </c>
      <c r="D7" s="112">
        <v>85.3</v>
      </c>
      <c r="E7" s="112">
        <v>8.6999999999999993</v>
      </c>
      <c r="F7" s="113">
        <v>100</v>
      </c>
      <c r="H7" s="593"/>
      <c r="I7" s="105" t="s">
        <v>483</v>
      </c>
      <c r="J7" s="106">
        <v>7</v>
      </c>
      <c r="K7" s="106">
        <v>79.599999999999994</v>
      </c>
      <c r="L7" s="106">
        <v>13.4</v>
      </c>
      <c r="M7" s="107">
        <v>100</v>
      </c>
      <c r="O7" s="597"/>
      <c r="P7" s="327" t="s">
        <v>483</v>
      </c>
      <c r="Q7" s="328">
        <f t="shared" si="2"/>
        <v>7</v>
      </c>
      <c r="R7" s="328">
        <f t="shared" si="0"/>
        <v>79.599999999999994</v>
      </c>
      <c r="S7" s="328">
        <f t="shared" si="0"/>
        <v>13.4</v>
      </c>
      <c r="T7" s="329">
        <f t="shared" si="0"/>
        <v>100</v>
      </c>
      <c r="U7" s="328">
        <v>6</v>
      </c>
      <c r="V7" s="328">
        <v>85.3</v>
      </c>
      <c r="W7" s="328">
        <v>8.6999999999999993</v>
      </c>
      <c r="X7" s="329">
        <f t="shared" si="1"/>
        <v>100</v>
      </c>
    </row>
    <row r="8" spans="1:24" x14ac:dyDescent="0.25">
      <c r="A8" s="590"/>
      <c r="B8" s="186" t="s">
        <v>484</v>
      </c>
      <c r="C8" s="112">
        <v>7.9</v>
      </c>
      <c r="D8" s="112">
        <v>82.5</v>
      </c>
      <c r="E8" s="112">
        <v>9.6</v>
      </c>
      <c r="F8" s="113">
        <v>100</v>
      </c>
      <c r="H8" s="593"/>
      <c r="I8" s="105" t="s">
        <v>484</v>
      </c>
      <c r="J8" s="106">
        <v>7.9</v>
      </c>
      <c r="K8" s="106">
        <v>78</v>
      </c>
      <c r="L8" s="106">
        <v>14.1</v>
      </c>
      <c r="M8" s="107">
        <v>100</v>
      </c>
      <c r="O8" s="597"/>
      <c r="P8" s="327" t="s">
        <v>484</v>
      </c>
      <c r="Q8" s="328">
        <f t="shared" si="2"/>
        <v>7.9</v>
      </c>
      <c r="R8" s="328">
        <f t="shared" si="0"/>
        <v>78</v>
      </c>
      <c r="S8" s="328">
        <f t="shared" si="0"/>
        <v>14.1</v>
      </c>
      <c r="T8" s="329">
        <f t="shared" si="0"/>
        <v>100</v>
      </c>
      <c r="U8" s="328">
        <v>7.9</v>
      </c>
      <c r="V8" s="328">
        <v>82.5</v>
      </c>
      <c r="W8" s="328">
        <v>9.6</v>
      </c>
      <c r="X8" s="329">
        <f t="shared" si="1"/>
        <v>100</v>
      </c>
    </row>
    <row r="9" spans="1:24" x14ac:dyDescent="0.25">
      <c r="A9" s="590"/>
      <c r="B9" s="186" t="s">
        <v>485</v>
      </c>
      <c r="C9" s="112">
        <v>8</v>
      </c>
      <c r="D9" s="112">
        <v>77.7</v>
      </c>
      <c r="E9" s="112">
        <v>14.3</v>
      </c>
      <c r="F9" s="113">
        <v>100</v>
      </c>
      <c r="H9" s="593"/>
      <c r="I9" s="105" t="s">
        <v>485</v>
      </c>
      <c r="J9" s="106">
        <v>8.4</v>
      </c>
      <c r="K9" s="106">
        <v>73.2</v>
      </c>
      <c r="L9" s="106">
        <v>18.3</v>
      </c>
      <c r="M9" s="107">
        <v>100</v>
      </c>
      <c r="O9" s="597"/>
      <c r="P9" s="327" t="s">
        <v>485</v>
      </c>
      <c r="Q9" s="328">
        <f t="shared" si="2"/>
        <v>8.4</v>
      </c>
      <c r="R9" s="328">
        <f t="shared" si="0"/>
        <v>73.2</v>
      </c>
      <c r="S9" s="328">
        <f t="shared" si="0"/>
        <v>18.3</v>
      </c>
      <c r="T9" s="329">
        <f t="shared" si="0"/>
        <v>100</v>
      </c>
      <c r="U9" s="328">
        <v>8</v>
      </c>
      <c r="V9" s="328">
        <v>77.7</v>
      </c>
      <c r="W9" s="328">
        <v>14.3</v>
      </c>
      <c r="X9" s="329">
        <f t="shared" si="1"/>
        <v>100</v>
      </c>
    </row>
    <row r="10" spans="1:24" x14ac:dyDescent="0.25">
      <c r="A10" s="590"/>
      <c r="B10" s="186" t="s">
        <v>486</v>
      </c>
      <c r="C10" s="112">
        <v>14.8</v>
      </c>
      <c r="D10" s="112">
        <v>72.5</v>
      </c>
      <c r="E10" s="112">
        <v>12.8</v>
      </c>
      <c r="F10" s="113">
        <v>100</v>
      </c>
      <c r="H10" s="593"/>
      <c r="I10" s="105" t="s">
        <v>486</v>
      </c>
      <c r="J10" s="106">
        <v>8.6</v>
      </c>
      <c r="K10" s="106">
        <v>69.3</v>
      </c>
      <c r="L10" s="106">
        <v>22</v>
      </c>
      <c r="M10" s="107">
        <v>100</v>
      </c>
      <c r="O10" s="597"/>
      <c r="P10" s="327" t="s">
        <v>486</v>
      </c>
      <c r="Q10" s="328">
        <f t="shared" si="2"/>
        <v>8.6</v>
      </c>
      <c r="R10" s="328">
        <f t="shared" si="0"/>
        <v>69.3</v>
      </c>
      <c r="S10" s="328">
        <f t="shared" si="0"/>
        <v>22</v>
      </c>
      <c r="T10" s="329">
        <f t="shared" si="0"/>
        <v>100</v>
      </c>
      <c r="U10" s="328">
        <v>14.8</v>
      </c>
      <c r="V10" s="328">
        <v>72.5</v>
      </c>
      <c r="W10" s="328">
        <v>12.8</v>
      </c>
      <c r="X10" s="329">
        <f t="shared" si="1"/>
        <v>100</v>
      </c>
    </row>
    <row r="11" spans="1:24" x14ac:dyDescent="0.25">
      <c r="A11" s="590"/>
      <c r="B11" s="186" t="s">
        <v>487</v>
      </c>
      <c r="C11" s="112">
        <v>12.7</v>
      </c>
      <c r="D11" s="112">
        <v>54.5</v>
      </c>
      <c r="E11" s="112">
        <v>32.700000000000003</v>
      </c>
      <c r="F11" s="113">
        <v>100</v>
      </c>
      <c r="H11" s="593"/>
      <c r="I11" s="105" t="s">
        <v>487</v>
      </c>
      <c r="J11" s="106">
        <v>12.1</v>
      </c>
      <c r="K11" s="106">
        <v>57.7</v>
      </c>
      <c r="L11" s="106">
        <v>30.2</v>
      </c>
      <c r="M11" s="107">
        <v>100</v>
      </c>
      <c r="O11" s="597"/>
      <c r="P11" s="327" t="s">
        <v>487</v>
      </c>
      <c r="Q11" s="328">
        <f t="shared" si="2"/>
        <v>12.1</v>
      </c>
      <c r="R11" s="328">
        <f t="shared" si="0"/>
        <v>57.7</v>
      </c>
      <c r="S11" s="328">
        <f t="shared" si="0"/>
        <v>30.2</v>
      </c>
      <c r="T11" s="329">
        <f t="shared" si="0"/>
        <v>100</v>
      </c>
      <c r="U11" s="328">
        <v>12.7</v>
      </c>
      <c r="V11" s="328">
        <v>54.5</v>
      </c>
      <c r="W11" s="328">
        <v>32.700000000000003</v>
      </c>
      <c r="X11" s="329">
        <f t="shared" si="1"/>
        <v>100</v>
      </c>
    </row>
    <row r="12" spans="1:24" x14ac:dyDescent="0.25">
      <c r="A12" s="590"/>
      <c r="B12" s="186" t="s">
        <v>488</v>
      </c>
      <c r="C12" s="112">
        <v>4.5999999999999996</v>
      </c>
      <c r="D12" s="112">
        <v>61</v>
      </c>
      <c r="E12" s="112">
        <v>34.4</v>
      </c>
      <c r="F12" s="113">
        <v>100</v>
      </c>
      <c r="H12" s="593"/>
      <c r="I12" s="105" t="s">
        <v>488</v>
      </c>
      <c r="J12" s="106">
        <v>7.5</v>
      </c>
      <c r="K12" s="106">
        <v>58.4</v>
      </c>
      <c r="L12" s="106">
        <v>34.200000000000003</v>
      </c>
      <c r="M12" s="107">
        <v>100</v>
      </c>
      <c r="O12" s="597"/>
      <c r="P12" s="327" t="s">
        <v>488</v>
      </c>
      <c r="Q12" s="328">
        <f t="shared" si="2"/>
        <v>7.5</v>
      </c>
      <c r="R12" s="328">
        <f t="shared" si="0"/>
        <v>58.4</v>
      </c>
      <c r="S12" s="328">
        <f t="shared" si="0"/>
        <v>34.200000000000003</v>
      </c>
      <c r="T12" s="329">
        <f t="shared" si="0"/>
        <v>100</v>
      </c>
      <c r="U12" s="328">
        <v>4.5999999999999996</v>
      </c>
      <c r="V12" s="328">
        <v>61</v>
      </c>
      <c r="W12" s="328">
        <v>34.4</v>
      </c>
      <c r="X12" s="329">
        <f t="shared" si="1"/>
        <v>100</v>
      </c>
    </row>
    <row r="13" spans="1:24" x14ac:dyDescent="0.25">
      <c r="A13" s="590"/>
      <c r="B13" s="186" t="s">
        <v>489</v>
      </c>
      <c r="C13" s="112">
        <v>8</v>
      </c>
      <c r="D13" s="112">
        <v>67.3</v>
      </c>
      <c r="E13" s="112">
        <v>24.8</v>
      </c>
      <c r="F13" s="113">
        <v>100</v>
      </c>
      <c r="H13" s="593"/>
      <c r="I13" s="105" t="s">
        <v>489</v>
      </c>
      <c r="J13" s="106">
        <v>10.3</v>
      </c>
      <c r="K13" s="106">
        <v>60.6</v>
      </c>
      <c r="L13" s="106">
        <v>29.1</v>
      </c>
      <c r="M13" s="107">
        <v>100</v>
      </c>
      <c r="O13" s="597"/>
      <c r="P13" s="327" t="s">
        <v>489</v>
      </c>
      <c r="Q13" s="328">
        <f t="shared" si="2"/>
        <v>10.3</v>
      </c>
      <c r="R13" s="328">
        <f t="shared" si="0"/>
        <v>60.6</v>
      </c>
      <c r="S13" s="328">
        <f t="shared" si="0"/>
        <v>29.1</v>
      </c>
      <c r="T13" s="329">
        <f t="shared" si="0"/>
        <v>100</v>
      </c>
      <c r="U13" s="328">
        <v>8</v>
      </c>
      <c r="V13" s="328">
        <v>67.3</v>
      </c>
      <c r="W13" s="328">
        <v>24.8</v>
      </c>
      <c r="X13" s="329">
        <f t="shared" si="1"/>
        <v>100</v>
      </c>
    </row>
    <row r="14" spans="1:24" x14ac:dyDescent="0.25">
      <c r="A14" s="591"/>
      <c r="B14" s="187" t="s">
        <v>3</v>
      </c>
      <c r="C14" s="188">
        <v>7.9</v>
      </c>
      <c r="D14" s="188">
        <v>79.3</v>
      </c>
      <c r="E14" s="188">
        <v>12.8</v>
      </c>
      <c r="F14" s="189">
        <v>100</v>
      </c>
      <c r="H14" s="594"/>
      <c r="I14" s="108" t="s">
        <v>3</v>
      </c>
      <c r="J14" s="109">
        <v>9</v>
      </c>
      <c r="K14" s="109">
        <v>72.099999999999994</v>
      </c>
      <c r="L14" s="109">
        <v>19</v>
      </c>
      <c r="M14" s="110">
        <v>100</v>
      </c>
      <c r="O14" s="598"/>
      <c r="P14" s="330" t="s">
        <v>3</v>
      </c>
      <c r="Q14" s="331">
        <f t="shared" si="2"/>
        <v>9</v>
      </c>
      <c r="R14" s="331">
        <f t="shared" si="0"/>
        <v>72.099999999999994</v>
      </c>
      <c r="S14" s="331">
        <f t="shared" si="0"/>
        <v>19</v>
      </c>
      <c r="T14" s="332">
        <f t="shared" si="0"/>
        <v>100</v>
      </c>
      <c r="U14" s="331">
        <v>7.9</v>
      </c>
      <c r="V14" s="331">
        <v>79.3</v>
      </c>
      <c r="W14" s="331">
        <v>12.8</v>
      </c>
      <c r="X14" s="332">
        <f t="shared" si="1"/>
        <v>100</v>
      </c>
    </row>
    <row r="15" spans="1:24" ht="15" customHeight="1" x14ac:dyDescent="0.25">
      <c r="A15" s="588" t="s">
        <v>450</v>
      </c>
      <c r="B15" s="180" t="s">
        <v>481</v>
      </c>
      <c r="C15" s="184">
        <v>10.9</v>
      </c>
      <c r="D15" s="184">
        <v>47.5</v>
      </c>
      <c r="E15" s="184">
        <v>41.6</v>
      </c>
      <c r="F15" s="185">
        <v>100</v>
      </c>
      <c r="H15" s="592" t="s">
        <v>450</v>
      </c>
      <c r="I15" s="102" t="s">
        <v>481</v>
      </c>
      <c r="J15" s="103">
        <v>17.8</v>
      </c>
      <c r="K15" s="103">
        <v>58.6</v>
      </c>
      <c r="L15" s="103">
        <v>23.6</v>
      </c>
      <c r="M15" s="104">
        <v>100</v>
      </c>
      <c r="O15" s="596" t="s">
        <v>450</v>
      </c>
      <c r="P15" s="324" t="s">
        <v>481</v>
      </c>
      <c r="Q15" s="325">
        <f t="shared" si="2"/>
        <v>17.8</v>
      </c>
      <c r="R15" s="325">
        <f t="shared" si="0"/>
        <v>58.6</v>
      </c>
      <c r="S15" s="325">
        <f t="shared" si="0"/>
        <v>23.6</v>
      </c>
      <c r="T15" s="326">
        <f t="shared" si="0"/>
        <v>100</v>
      </c>
      <c r="U15" s="325">
        <v>10.9</v>
      </c>
      <c r="V15" s="325">
        <v>47.5</v>
      </c>
      <c r="W15" s="325">
        <v>41.6</v>
      </c>
      <c r="X15" s="326">
        <f t="shared" si="1"/>
        <v>100</v>
      </c>
    </row>
    <row r="16" spans="1:24" x14ac:dyDescent="0.25">
      <c r="A16" s="590"/>
      <c r="B16" s="186" t="s">
        <v>482</v>
      </c>
      <c r="C16" s="112">
        <v>5.5</v>
      </c>
      <c r="D16" s="112">
        <v>50</v>
      </c>
      <c r="E16" s="112">
        <v>44.5</v>
      </c>
      <c r="F16" s="113">
        <v>100</v>
      </c>
      <c r="H16" s="593"/>
      <c r="I16" s="105" t="s">
        <v>482</v>
      </c>
      <c r="J16" s="106">
        <v>8.4</v>
      </c>
      <c r="K16" s="106">
        <v>46.3</v>
      </c>
      <c r="L16" s="106">
        <v>45.3</v>
      </c>
      <c r="M16" s="107">
        <v>100</v>
      </c>
      <c r="O16" s="597"/>
      <c r="P16" s="327" t="s">
        <v>482</v>
      </c>
      <c r="Q16" s="328">
        <f t="shared" si="2"/>
        <v>8.4</v>
      </c>
      <c r="R16" s="328">
        <f t="shared" si="0"/>
        <v>46.3</v>
      </c>
      <c r="S16" s="328">
        <f t="shared" si="0"/>
        <v>45.3</v>
      </c>
      <c r="T16" s="329">
        <f t="shared" si="0"/>
        <v>100</v>
      </c>
      <c r="U16" s="328">
        <v>5.5</v>
      </c>
      <c r="V16" s="328">
        <v>50</v>
      </c>
      <c r="W16" s="328">
        <v>44.5</v>
      </c>
      <c r="X16" s="329">
        <f t="shared" si="1"/>
        <v>100</v>
      </c>
    </row>
    <row r="17" spans="1:24" x14ac:dyDescent="0.25">
      <c r="A17" s="590"/>
      <c r="B17" s="186" t="s">
        <v>483</v>
      </c>
      <c r="C17" s="112">
        <v>4.9000000000000004</v>
      </c>
      <c r="D17" s="112">
        <v>53.4</v>
      </c>
      <c r="E17" s="112">
        <v>41.7</v>
      </c>
      <c r="F17" s="113">
        <v>100</v>
      </c>
      <c r="H17" s="593"/>
      <c r="I17" s="105" t="s">
        <v>483</v>
      </c>
      <c r="J17" s="106">
        <v>6.2</v>
      </c>
      <c r="K17" s="106">
        <v>45.5</v>
      </c>
      <c r="L17" s="106">
        <v>48.3</v>
      </c>
      <c r="M17" s="107">
        <v>100</v>
      </c>
      <c r="O17" s="597"/>
      <c r="P17" s="327" t="s">
        <v>483</v>
      </c>
      <c r="Q17" s="328">
        <f t="shared" si="2"/>
        <v>6.2</v>
      </c>
      <c r="R17" s="328">
        <f t="shared" si="0"/>
        <v>45.5</v>
      </c>
      <c r="S17" s="328">
        <f t="shared" si="0"/>
        <v>48.3</v>
      </c>
      <c r="T17" s="329">
        <f t="shared" si="0"/>
        <v>100</v>
      </c>
      <c r="U17" s="328">
        <v>4.9000000000000004</v>
      </c>
      <c r="V17" s="328">
        <v>53.4</v>
      </c>
      <c r="W17" s="328">
        <v>41.7</v>
      </c>
      <c r="X17" s="329">
        <f t="shared" si="1"/>
        <v>100</v>
      </c>
    </row>
    <row r="18" spans="1:24" x14ac:dyDescent="0.25">
      <c r="A18" s="590"/>
      <c r="B18" s="186" t="s">
        <v>484</v>
      </c>
      <c r="C18" s="112">
        <v>4.5999999999999996</v>
      </c>
      <c r="D18" s="112">
        <v>50.5</v>
      </c>
      <c r="E18" s="112">
        <v>44.9</v>
      </c>
      <c r="F18" s="113">
        <v>100</v>
      </c>
      <c r="H18" s="593"/>
      <c r="I18" s="105" t="s">
        <v>484</v>
      </c>
      <c r="J18" s="106">
        <v>5</v>
      </c>
      <c r="K18" s="106">
        <v>46</v>
      </c>
      <c r="L18" s="106">
        <v>49.1</v>
      </c>
      <c r="M18" s="107">
        <v>100</v>
      </c>
      <c r="O18" s="597"/>
      <c r="P18" s="327" t="s">
        <v>484</v>
      </c>
      <c r="Q18" s="328">
        <f t="shared" si="2"/>
        <v>5</v>
      </c>
      <c r="R18" s="328">
        <f t="shared" si="0"/>
        <v>46</v>
      </c>
      <c r="S18" s="328">
        <f t="shared" si="0"/>
        <v>49.1</v>
      </c>
      <c r="T18" s="329">
        <f t="shared" si="0"/>
        <v>100</v>
      </c>
      <c r="U18" s="328">
        <v>4.5999999999999996</v>
      </c>
      <c r="V18" s="328">
        <v>50.5</v>
      </c>
      <c r="W18" s="328">
        <v>44.9</v>
      </c>
      <c r="X18" s="329">
        <f t="shared" si="1"/>
        <v>100</v>
      </c>
    </row>
    <row r="19" spans="1:24" x14ac:dyDescent="0.25">
      <c r="A19" s="590"/>
      <c r="B19" s="186" t="s">
        <v>485</v>
      </c>
      <c r="C19" s="112">
        <v>4.7</v>
      </c>
      <c r="D19" s="112">
        <v>50.9</v>
      </c>
      <c r="E19" s="112">
        <v>44.3</v>
      </c>
      <c r="F19" s="113">
        <v>100</v>
      </c>
      <c r="H19" s="593"/>
      <c r="I19" s="105" t="s">
        <v>485</v>
      </c>
      <c r="J19" s="106">
        <v>5.0999999999999996</v>
      </c>
      <c r="K19" s="106">
        <v>40.9</v>
      </c>
      <c r="L19" s="106">
        <v>54</v>
      </c>
      <c r="M19" s="107">
        <v>100</v>
      </c>
      <c r="O19" s="597"/>
      <c r="P19" s="327" t="s">
        <v>485</v>
      </c>
      <c r="Q19" s="328">
        <f t="shared" si="2"/>
        <v>5.0999999999999996</v>
      </c>
      <c r="R19" s="328">
        <f t="shared" si="0"/>
        <v>40.9</v>
      </c>
      <c r="S19" s="328">
        <f t="shared" si="0"/>
        <v>54</v>
      </c>
      <c r="T19" s="329">
        <f t="shared" si="0"/>
        <v>100</v>
      </c>
      <c r="U19" s="328">
        <v>4.7</v>
      </c>
      <c r="V19" s="328">
        <v>50.9</v>
      </c>
      <c r="W19" s="328">
        <v>44.3</v>
      </c>
      <c r="X19" s="329">
        <f t="shared" si="1"/>
        <v>100</v>
      </c>
    </row>
    <row r="20" spans="1:24" x14ac:dyDescent="0.25">
      <c r="A20" s="590"/>
      <c r="B20" s="186" t="s">
        <v>486</v>
      </c>
      <c r="C20" s="112">
        <v>10</v>
      </c>
      <c r="D20" s="112">
        <v>53.3</v>
      </c>
      <c r="E20" s="112">
        <v>36.700000000000003</v>
      </c>
      <c r="F20" s="113">
        <v>100</v>
      </c>
      <c r="H20" s="593"/>
      <c r="I20" s="105" t="s">
        <v>486</v>
      </c>
      <c r="J20" s="106">
        <v>4.0999999999999996</v>
      </c>
      <c r="K20" s="106">
        <v>44.5</v>
      </c>
      <c r="L20" s="106">
        <v>51.4</v>
      </c>
      <c r="M20" s="107">
        <v>100</v>
      </c>
      <c r="O20" s="597"/>
      <c r="P20" s="327" t="s">
        <v>486</v>
      </c>
      <c r="Q20" s="328">
        <f t="shared" si="2"/>
        <v>4.0999999999999996</v>
      </c>
      <c r="R20" s="328">
        <f t="shared" si="0"/>
        <v>44.5</v>
      </c>
      <c r="S20" s="328">
        <f t="shared" si="0"/>
        <v>51.4</v>
      </c>
      <c r="T20" s="329">
        <f t="shared" si="0"/>
        <v>100</v>
      </c>
      <c r="U20" s="328">
        <v>10</v>
      </c>
      <c r="V20" s="328">
        <v>53.3</v>
      </c>
      <c r="W20" s="328">
        <v>36.700000000000003</v>
      </c>
      <c r="X20" s="329">
        <f t="shared" si="1"/>
        <v>100</v>
      </c>
    </row>
    <row r="21" spans="1:24" x14ac:dyDescent="0.25">
      <c r="A21" s="590"/>
      <c r="B21" s="186" t="s">
        <v>487</v>
      </c>
      <c r="C21" s="112">
        <v>15.8</v>
      </c>
      <c r="D21" s="112">
        <v>47.4</v>
      </c>
      <c r="E21" s="112">
        <v>36.799999999999997</v>
      </c>
      <c r="F21" s="113">
        <v>100</v>
      </c>
      <c r="H21" s="593"/>
      <c r="I21" s="105" t="s">
        <v>487</v>
      </c>
      <c r="J21" s="106">
        <v>12.8</v>
      </c>
      <c r="K21" s="106">
        <v>36.299999999999997</v>
      </c>
      <c r="L21" s="106">
        <v>50.9</v>
      </c>
      <c r="M21" s="107">
        <v>100</v>
      </c>
      <c r="O21" s="597"/>
      <c r="P21" s="327" t="s">
        <v>487</v>
      </c>
      <c r="Q21" s="328">
        <f t="shared" si="2"/>
        <v>12.8</v>
      </c>
      <c r="R21" s="328">
        <f t="shared" si="0"/>
        <v>36.299999999999997</v>
      </c>
      <c r="S21" s="328">
        <f t="shared" si="0"/>
        <v>50.9</v>
      </c>
      <c r="T21" s="329">
        <f t="shared" si="0"/>
        <v>100</v>
      </c>
      <c r="U21" s="328">
        <v>15.8</v>
      </c>
      <c r="V21" s="328">
        <v>47.4</v>
      </c>
      <c r="W21" s="328">
        <v>36.799999999999997</v>
      </c>
      <c r="X21" s="329">
        <f t="shared" si="1"/>
        <v>100</v>
      </c>
    </row>
    <row r="22" spans="1:24" x14ac:dyDescent="0.25">
      <c r="A22" s="590"/>
      <c r="B22" s="186" t="s">
        <v>488</v>
      </c>
      <c r="C22" s="112">
        <v>10.3</v>
      </c>
      <c r="D22" s="112">
        <v>44.8</v>
      </c>
      <c r="E22" s="112">
        <v>44.8</v>
      </c>
      <c r="F22" s="113">
        <v>100</v>
      </c>
      <c r="H22" s="593"/>
      <c r="I22" s="105" t="s">
        <v>488</v>
      </c>
      <c r="J22" s="106">
        <v>5.3</v>
      </c>
      <c r="K22" s="106">
        <v>36.4</v>
      </c>
      <c r="L22" s="106">
        <v>58.3</v>
      </c>
      <c r="M22" s="107">
        <v>100</v>
      </c>
      <c r="O22" s="597"/>
      <c r="P22" s="327" t="s">
        <v>488</v>
      </c>
      <c r="Q22" s="328">
        <f t="shared" si="2"/>
        <v>5.3</v>
      </c>
      <c r="R22" s="328">
        <f t="shared" si="0"/>
        <v>36.4</v>
      </c>
      <c r="S22" s="328">
        <f t="shared" si="0"/>
        <v>58.3</v>
      </c>
      <c r="T22" s="329">
        <f t="shared" si="0"/>
        <v>100</v>
      </c>
      <c r="U22" s="328">
        <v>10.3</v>
      </c>
      <c r="V22" s="328">
        <v>44.8</v>
      </c>
      <c r="W22" s="328">
        <v>44.8</v>
      </c>
      <c r="X22" s="329">
        <f t="shared" si="1"/>
        <v>100</v>
      </c>
    </row>
    <row r="23" spans="1:24" x14ac:dyDescent="0.25">
      <c r="A23" s="590"/>
      <c r="B23" s="186" t="s">
        <v>489</v>
      </c>
      <c r="C23" s="112">
        <v>7.8</v>
      </c>
      <c r="D23" s="112">
        <v>37.4</v>
      </c>
      <c r="E23" s="112">
        <v>54.8</v>
      </c>
      <c r="F23" s="113">
        <v>100</v>
      </c>
      <c r="H23" s="593"/>
      <c r="I23" s="105" t="s">
        <v>489</v>
      </c>
      <c r="J23" s="106">
        <v>13.6</v>
      </c>
      <c r="K23" s="106">
        <v>29.5</v>
      </c>
      <c r="L23" s="106">
        <v>56.8</v>
      </c>
      <c r="M23" s="107">
        <v>100</v>
      </c>
      <c r="O23" s="597"/>
      <c r="P23" s="327" t="s">
        <v>489</v>
      </c>
      <c r="Q23" s="328">
        <f t="shared" si="2"/>
        <v>13.6</v>
      </c>
      <c r="R23" s="328">
        <f t="shared" si="0"/>
        <v>29.5</v>
      </c>
      <c r="S23" s="328">
        <f t="shared" si="0"/>
        <v>56.8</v>
      </c>
      <c r="T23" s="329">
        <f t="shared" si="0"/>
        <v>100</v>
      </c>
      <c r="U23" s="328">
        <v>7.8</v>
      </c>
      <c r="V23" s="328">
        <v>37.4</v>
      </c>
      <c r="W23" s="328">
        <v>54.8</v>
      </c>
      <c r="X23" s="329">
        <f t="shared" si="1"/>
        <v>100</v>
      </c>
    </row>
    <row r="24" spans="1:24" x14ac:dyDescent="0.25">
      <c r="A24" s="591"/>
      <c r="B24" s="187" t="s">
        <v>3</v>
      </c>
      <c r="C24" s="188">
        <v>5.2</v>
      </c>
      <c r="D24" s="188">
        <v>50.7</v>
      </c>
      <c r="E24" s="188">
        <v>44.1</v>
      </c>
      <c r="F24" s="189">
        <v>100</v>
      </c>
      <c r="H24" s="594"/>
      <c r="I24" s="108" t="s">
        <v>3</v>
      </c>
      <c r="J24" s="109">
        <v>6.4</v>
      </c>
      <c r="K24" s="109">
        <v>44.6</v>
      </c>
      <c r="L24" s="109">
        <v>49</v>
      </c>
      <c r="M24" s="110">
        <v>100</v>
      </c>
      <c r="O24" s="598"/>
      <c r="P24" s="330" t="s">
        <v>3</v>
      </c>
      <c r="Q24" s="331">
        <f t="shared" si="2"/>
        <v>6.4</v>
      </c>
      <c r="R24" s="331">
        <f t="shared" si="0"/>
        <v>44.6</v>
      </c>
      <c r="S24" s="331">
        <f t="shared" si="0"/>
        <v>49</v>
      </c>
      <c r="T24" s="332">
        <f t="shared" si="0"/>
        <v>100</v>
      </c>
      <c r="U24" s="331">
        <v>5.2</v>
      </c>
      <c r="V24" s="331">
        <v>50.7</v>
      </c>
      <c r="W24" s="331">
        <v>44.1</v>
      </c>
      <c r="X24" s="332">
        <f t="shared" si="1"/>
        <v>100</v>
      </c>
    </row>
    <row r="25" spans="1:24" ht="15" customHeight="1" x14ac:dyDescent="0.25">
      <c r="A25" s="588" t="s">
        <v>440</v>
      </c>
      <c r="B25" s="180" t="s">
        <v>481</v>
      </c>
      <c r="C25" s="184">
        <v>16</v>
      </c>
      <c r="D25" s="184">
        <v>65.400000000000006</v>
      </c>
      <c r="E25" s="184">
        <v>18.5</v>
      </c>
      <c r="F25" s="185">
        <v>100</v>
      </c>
      <c r="H25" s="592" t="s">
        <v>440</v>
      </c>
      <c r="I25" s="102" t="s">
        <v>481</v>
      </c>
      <c r="J25" s="103">
        <v>20</v>
      </c>
      <c r="K25" s="103">
        <v>70.5</v>
      </c>
      <c r="L25" s="103">
        <v>9.5</v>
      </c>
      <c r="M25" s="104">
        <v>100</v>
      </c>
      <c r="O25" s="596" t="s">
        <v>440</v>
      </c>
      <c r="P25" s="324" t="s">
        <v>481</v>
      </c>
      <c r="Q25" s="325">
        <f t="shared" si="2"/>
        <v>20</v>
      </c>
      <c r="R25" s="325">
        <f t="shared" si="0"/>
        <v>70.5</v>
      </c>
      <c r="S25" s="325">
        <f t="shared" si="0"/>
        <v>9.5</v>
      </c>
      <c r="T25" s="326">
        <f t="shared" si="0"/>
        <v>100</v>
      </c>
      <c r="U25" s="325">
        <v>16</v>
      </c>
      <c r="V25" s="325">
        <v>65.400000000000006</v>
      </c>
      <c r="W25" s="325">
        <v>18.5</v>
      </c>
      <c r="X25" s="326">
        <f t="shared" si="1"/>
        <v>100</v>
      </c>
    </row>
    <row r="26" spans="1:24" x14ac:dyDescent="0.25">
      <c r="A26" s="590"/>
      <c r="B26" s="186" t="s">
        <v>482</v>
      </c>
      <c r="C26" s="112">
        <v>8.5</v>
      </c>
      <c r="D26" s="112">
        <v>63.5</v>
      </c>
      <c r="E26" s="112">
        <v>27.9</v>
      </c>
      <c r="F26" s="113">
        <v>100</v>
      </c>
      <c r="H26" s="593"/>
      <c r="I26" s="105" t="s">
        <v>482</v>
      </c>
      <c r="J26" s="106">
        <v>10.7</v>
      </c>
      <c r="K26" s="106">
        <v>63.3</v>
      </c>
      <c r="L26" s="106">
        <v>26</v>
      </c>
      <c r="M26" s="107">
        <v>100</v>
      </c>
      <c r="O26" s="597"/>
      <c r="P26" s="327" t="s">
        <v>482</v>
      </c>
      <c r="Q26" s="328">
        <f t="shared" si="2"/>
        <v>10.7</v>
      </c>
      <c r="R26" s="328">
        <f t="shared" si="0"/>
        <v>63.3</v>
      </c>
      <c r="S26" s="328">
        <f t="shared" si="0"/>
        <v>26</v>
      </c>
      <c r="T26" s="329">
        <f t="shared" si="0"/>
        <v>100</v>
      </c>
      <c r="U26" s="328">
        <v>8.5</v>
      </c>
      <c r="V26" s="328">
        <v>63.5</v>
      </c>
      <c r="W26" s="328">
        <v>27.9</v>
      </c>
      <c r="X26" s="329">
        <f t="shared" si="1"/>
        <v>100</v>
      </c>
    </row>
    <row r="27" spans="1:24" x14ac:dyDescent="0.25">
      <c r="A27" s="590"/>
      <c r="B27" s="186" t="s">
        <v>483</v>
      </c>
      <c r="C27" s="112">
        <v>5.6</v>
      </c>
      <c r="D27" s="112">
        <v>75.599999999999994</v>
      </c>
      <c r="E27" s="112">
        <v>18.8</v>
      </c>
      <c r="F27" s="113">
        <v>100</v>
      </c>
      <c r="H27" s="593"/>
      <c r="I27" s="105" t="s">
        <v>483</v>
      </c>
      <c r="J27" s="106">
        <v>6.7</v>
      </c>
      <c r="K27" s="106">
        <v>70.2</v>
      </c>
      <c r="L27" s="106">
        <v>23</v>
      </c>
      <c r="M27" s="107">
        <v>100</v>
      </c>
      <c r="O27" s="597"/>
      <c r="P27" s="327" t="s">
        <v>483</v>
      </c>
      <c r="Q27" s="328">
        <f t="shared" si="2"/>
        <v>6.7</v>
      </c>
      <c r="R27" s="328">
        <f t="shared" si="0"/>
        <v>70.2</v>
      </c>
      <c r="S27" s="328">
        <f t="shared" si="0"/>
        <v>23</v>
      </c>
      <c r="T27" s="329">
        <f t="shared" si="0"/>
        <v>100</v>
      </c>
      <c r="U27" s="328">
        <v>5.6</v>
      </c>
      <c r="V27" s="328">
        <v>75.599999999999994</v>
      </c>
      <c r="W27" s="328">
        <v>18.8</v>
      </c>
      <c r="X27" s="329">
        <f t="shared" si="1"/>
        <v>100</v>
      </c>
    </row>
    <row r="28" spans="1:24" x14ac:dyDescent="0.25">
      <c r="A28" s="590"/>
      <c r="B28" s="186" t="s">
        <v>484</v>
      </c>
      <c r="C28" s="112">
        <v>7.2</v>
      </c>
      <c r="D28" s="112">
        <v>76.2</v>
      </c>
      <c r="E28" s="112">
        <v>16.600000000000001</v>
      </c>
      <c r="F28" s="113">
        <v>100</v>
      </c>
      <c r="H28" s="593"/>
      <c r="I28" s="105" t="s">
        <v>484</v>
      </c>
      <c r="J28" s="106">
        <v>7.3</v>
      </c>
      <c r="K28" s="106">
        <v>71.8</v>
      </c>
      <c r="L28" s="106">
        <v>20.9</v>
      </c>
      <c r="M28" s="107">
        <v>100</v>
      </c>
      <c r="O28" s="597"/>
      <c r="P28" s="327" t="s">
        <v>484</v>
      </c>
      <c r="Q28" s="328">
        <f t="shared" si="2"/>
        <v>7.3</v>
      </c>
      <c r="R28" s="328">
        <f t="shared" si="0"/>
        <v>71.8</v>
      </c>
      <c r="S28" s="328">
        <f t="shared" si="0"/>
        <v>20.9</v>
      </c>
      <c r="T28" s="329">
        <f t="shared" si="0"/>
        <v>100</v>
      </c>
      <c r="U28" s="328">
        <v>7.2</v>
      </c>
      <c r="V28" s="328">
        <v>76.2</v>
      </c>
      <c r="W28" s="328">
        <v>16.600000000000001</v>
      </c>
      <c r="X28" s="329">
        <f t="shared" si="1"/>
        <v>100</v>
      </c>
    </row>
    <row r="29" spans="1:24" x14ac:dyDescent="0.25">
      <c r="A29" s="590"/>
      <c r="B29" s="186" t="s">
        <v>485</v>
      </c>
      <c r="C29" s="112">
        <v>7.5</v>
      </c>
      <c r="D29" s="112">
        <v>73.400000000000006</v>
      </c>
      <c r="E29" s="112">
        <v>19.100000000000001</v>
      </c>
      <c r="F29" s="113">
        <v>100</v>
      </c>
      <c r="H29" s="593"/>
      <c r="I29" s="105" t="s">
        <v>485</v>
      </c>
      <c r="J29" s="106">
        <v>7.8</v>
      </c>
      <c r="K29" s="106">
        <v>66.599999999999994</v>
      </c>
      <c r="L29" s="106">
        <v>25.6</v>
      </c>
      <c r="M29" s="107">
        <v>100</v>
      </c>
      <c r="O29" s="597"/>
      <c r="P29" s="327" t="s">
        <v>485</v>
      </c>
      <c r="Q29" s="328">
        <f t="shared" si="2"/>
        <v>7.8</v>
      </c>
      <c r="R29" s="328">
        <f t="shared" si="0"/>
        <v>66.599999999999994</v>
      </c>
      <c r="S29" s="328">
        <f t="shared" si="0"/>
        <v>25.6</v>
      </c>
      <c r="T29" s="329">
        <f t="shared" si="0"/>
        <v>100</v>
      </c>
      <c r="U29" s="328">
        <v>7.5</v>
      </c>
      <c r="V29" s="328">
        <v>73.400000000000006</v>
      </c>
      <c r="W29" s="328">
        <v>19.100000000000001</v>
      </c>
      <c r="X29" s="329">
        <f t="shared" si="1"/>
        <v>100</v>
      </c>
    </row>
    <row r="30" spans="1:24" x14ac:dyDescent="0.25">
      <c r="A30" s="590"/>
      <c r="B30" s="186" t="s">
        <v>486</v>
      </c>
      <c r="C30" s="112">
        <v>14</v>
      </c>
      <c r="D30" s="112">
        <v>69.3</v>
      </c>
      <c r="E30" s="112">
        <v>16.8</v>
      </c>
      <c r="F30" s="113">
        <v>100</v>
      </c>
      <c r="H30" s="593"/>
      <c r="I30" s="105" t="s">
        <v>486</v>
      </c>
      <c r="J30" s="106">
        <v>7.8</v>
      </c>
      <c r="K30" s="106">
        <v>64.8</v>
      </c>
      <c r="L30" s="106">
        <v>27.4</v>
      </c>
      <c r="M30" s="107">
        <v>100</v>
      </c>
      <c r="O30" s="597"/>
      <c r="P30" s="327" t="s">
        <v>486</v>
      </c>
      <c r="Q30" s="328">
        <f t="shared" si="2"/>
        <v>7.8</v>
      </c>
      <c r="R30" s="328">
        <f t="shared" si="0"/>
        <v>64.8</v>
      </c>
      <c r="S30" s="328">
        <f t="shared" si="0"/>
        <v>27.4</v>
      </c>
      <c r="T30" s="329">
        <f t="shared" si="0"/>
        <v>100</v>
      </c>
      <c r="U30" s="328">
        <v>14</v>
      </c>
      <c r="V30" s="328">
        <v>69.3</v>
      </c>
      <c r="W30" s="328">
        <v>16.8</v>
      </c>
      <c r="X30" s="329">
        <f t="shared" si="1"/>
        <v>100</v>
      </c>
    </row>
    <row r="31" spans="1:24" x14ac:dyDescent="0.25">
      <c r="A31" s="590"/>
      <c r="B31" s="186" t="s">
        <v>487</v>
      </c>
      <c r="C31" s="112">
        <v>13.5</v>
      </c>
      <c r="D31" s="112">
        <v>52.7</v>
      </c>
      <c r="E31" s="112">
        <v>33.799999999999997</v>
      </c>
      <c r="F31" s="113">
        <v>100</v>
      </c>
      <c r="H31" s="593"/>
      <c r="I31" s="105" t="s">
        <v>487</v>
      </c>
      <c r="J31" s="106">
        <v>12.3</v>
      </c>
      <c r="K31" s="106">
        <v>53.1</v>
      </c>
      <c r="L31" s="106">
        <v>34.6</v>
      </c>
      <c r="M31" s="107">
        <v>100</v>
      </c>
      <c r="O31" s="597"/>
      <c r="P31" s="327" t="s">
        <v>487</v>
      </c>
      <c r="Q31" s="328">
        <f t="shared" si="2"/>
        <v>12.3</v>
      </c>
      <c r="R31" s="328">
        <f t="shared" si="0"/>
        <v>53.1</v>
      </c>
      <c r="S31" s="328">
        <f t="shared" si="0"/>
        <v>34.6</v>
      </c>
      <c r="T31" s="329">
        <f t="shared" si="0"/>
        <v>100</v>
      </c>
      <c r="U31" s="328">
        <v>13.5</v>
      </c>
      <c r="V31" s="328">
        <v>52.7</v>
      </c>
      <c r="W31" s="328">
        <v>33.799999999999997</v>
      </c>
      <c r="X31" s="329">
        <f t="shared" si="1"/>
        <v>100</v>
      </c>
    </row>
    <row r="32" spans="1:24" x14ac:dyDescent="0.25">
      <c r="A32" s="590"/>
      <c r="B32" s="186" t="s">
        <v>488</v>
      </c>
      <c r="C32" s="112">
        <v>5</v>
      </c>
      <c r="D32" s="112">
        <v>59.9</v>
      </c>
      <c r="E32" s="112">
        <v>35.1</v>
      </c>
      <c r="F32" s="113">
        <v>100</v>
      </c>
      <c r="H32" s="593"/>
      <c r="I32" s="105" t="s">
        <v>488</v>
      </c>
      <c r="J32" s="106">
        <v>7.2</v>
      </c>
      <c r="K32" s="106">
        <v>55.7</v>
      </c>
      <c r="L32" s="106">
        <v>37.1</v>
      </c>
      <c r="M32" s="107">
        <v>100</v>
      </c>
      <c r="O32" s="597"/>
      <c r="P32" s="327" t="s">
        <v>488</v>
      </c>
      <c r="Q32" s="328">
        <f t="shared" si="2"/>
        <v>7.2</v>
      </c>
      <c r="R32" s="328">
        <f t="shared" si="0"/>
        <v>55.7</v>
      </c>
      <c r="S32" s="328">
        <f t="shared" si="0"/>
        <v>37.1</v>
      </c>
      <c r="T32" s="329">
        <f t="shared" si="0"/>
        <v>100</v>
      </c>
      <c r="U32" s="328">
        <v>5</v>
      </c>
      <c r="V32" s="328">
        <v>59.9</v>
      </c>
      <c r="W32" s="328">
        <v>35.1</v>
      </c>
      <c r="X32" s="329">
        <f t="shared" si="1"/>
        <v>100</v>
      </c>
    </row>
    <row r="33" spans="1:24" x14ac:dyDescent="0.25">
      <c r="A33" s="590"/>
      <c r="B33" s="186" t="s">
        <v>489</v>
      </c>
      <c r="C33" s="112">
        <v>7.9</v>
      </c>
      <c r="D33" s="112">
        <v>62.1</v>
      </c>
      <c r="E33" s="112">
        <v>30</v>
      </c>
      <c r="F33" s="113">
        <v>100</v>
      </c>
      <c r="H33" s="593"/>
      <c r="I33" s="105" t="s">
        <v>489</v>
      </c>
      <c r="J33" s="106">
        <v>10.7</v>
      </c>
      <c r="K33" s="106">
        <v>57.2</v>
      </c>
      <c r="L33" s="106">
        <v>32.1</v>
      </c>
      <c r="M33" s="107">
        <v>100</v>
      </c>
      <c r="O33" s="597"/>
      <c r="P33" s="327" t="s">
        <v>489</v>
      </c>
      <c r="Q33" s="328">
        <f t="shared" si="2"/>
        <v>10.7</v>
      </c>
      <c r="R33" s="328">
        <f t="shared" si="0"/>
        <v>57.2</v>
      </c>
      <c r="S33" s="328">
        <f t="shared" si="0"/>
        <v>32.1</v>
      </c>
      <c r="T33" s="329">
        <f t="shared" si="0"/>
        <v>100</v>
      </c>
      <c r="U33" s="328">
        <v>7.9</v>
      </c>
      <c r="V33" s="328">
        <v>62.1</v>
      </c>
      <c r="W33" s="328">
        <v>30</v>
      </c>
      <c r="X33" s="329">
        <f t="shared" si="1"/>
        <v>100</v>
      </c>
    </row>
    <row r="34" spans="1:24" x14ac:dyDescent="0.25">
      <c r="A34" s="591"/>
      <c r="B34" s="187" t="s">
        <v>3</v>
      </c>
      <c r="C34" s="188">
        <v>7.3</v>
      </c>
      <c r="D34" s="188">
        <v>72.900000000000006</v>
      </c>
      <c r="E34" s="188">
        <v>19.8</v>
      </c>
      <c r="F34" s="189">
        <v>100</v>
      </c>
      <c r="H34" s="594"/>
      <c r="I34" s="108" t="s">
        <v>3</v>
      </c>
      <c r="J34" s="109">
        <v>8.4</v>
      </c>
      <c r="K34" s="109">
        <v>66.2</v>
      </c>
      <c r="L34" s="109">
        <v>25.4</v>
      </c>
      <c r="M34" s="110">
        <v>100</v>
      </c>
      <c r="O34" s="598"/>
      <c r="P34" s="330" t="s">
        <v>3</v>
      </c>
      <c r="Q34" s="331">
        <f t="shared" si="2"/>
        <v>8.4</v>
      </c>
      <c r="R34" s="331">
        <f t="shared" si="0"/>
        <v>66.2</v>
      </c>
      <c r="S34" s="331">
        <f t="shared" si="0"/>
        <v>25.4</v>
      </c>
      <c r="T34" s="332">
        <f t="shared" si="0"/>
        <v>100</v>
      </c>
      <c r="U34" s="331">
        <v>7.3</v>
      </c>
      <c r="V34" s="331">
        <v>72.900000000000006</v>
      </c>
      <c r="W34" s="331">
        <v>19.8</v>
      </c>
      <c r="X34" s="332">
        <f t="shared" si="1"/>
        <v>100</v>
      </c>
    </row>
  </sheetData>
  <mergeCells count="12">
    <mergeCell ref="Q3:T3"/>
    <mergeCell ref="U3:X3"/>
    <mergeCell ref="O5:O14"/>
    <mergeCell ref="O15:O24"/>
    <mergeCell ref="O25:O34"/>
    <mergeCell ref="A4:B4"/>
    <mergeCell ref="A5:A14"/>
    <mergeCell ref="A15:A24"/>
    <mergeCell ref="A25:A34"/>
    <mergeCell ref="H5:H14"/>
    <mergeCell ref="H15:H24"/>
    <mergeCell ref="H25:H3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U125"/>
  <sheetViews>
    <sheetView showGridLines="0" zoomScaleNormal="100" workbookViewId="0">
      <selection activeCell="G26" sqref="G26"/>
    </sheetView>
  </sheetViews>
  <sheetFormatPr baseColWidth="10" defaultRowHeight="12" x14ac:dyDescent="0.2"/>
  <cols>
    <col min="1" max="1" width="23.42578125" style="359" customWidth="1"/>
    <col min="2" max="2" width="11.42578125" style="360" bestFit="1" customWidth="1"/>
    <col min="3" max="3" width="13" style="360" customWidth="1"/>
    <col min="4" max="5" width="11.42578125" style="360" bestFit="1" customWidth="1"/>
    <col min="6" max="6" width="13.85546875" style="490" customWidth="1"/>
    <col min="7" max="7" width="11.42578125" style="350"/>
    <col min="8" max="8" width="10.42578125" style="352" customWidth="1"/>
    <col min="9" max="9" width="23.5703125" style="352" bestFit="1" customWidth="1"/>
    <col min="10" max="10" width="8.5703125" style="352" bestFit="1" customWidth="1"/>
    <col min="11" max="11" width="10.7109375" style="352" bestFit="1" customWidth="1"/>
    <col min="12" max="12" width="11.7109375" style="353" bestFit="1" customWidth="1"/>
    <col min="13" max="13" width="13.42578125" style="353" bestFit="1" customWidth="1"/>
    <col min="14" max="14" width="11.42578125" style="350"/>
    <col min="15" max="15" width="11.28515625" style="352" bestFit="1" customWidth="1"/>
    <col min="16" max="16" width="23.5703125" style="352" bestFit="1" customWidth="1"/>
    <col min="17" max="18" width="8.5703125" style="352" bestFit="1" customWidth="1"/>
    <col min="19" max="19" width="10.7109375" style="352" customWidth="1"/>
    <col min="20" max="21" width="11.7109375" style="354" bestFit="1" customWidth="1"/>
    <col min="22" max="16384" width="11.42578125" style="350"/>
  </cols>
  <sheetData>
    <row r="1" spans="1:21" s="351" customFormat="1" ht="39.75" customHeight="1" x14ac:dyDescent="0.2">
      <c r="A1" s="357" t="s">
        <v>455</v>
      </c>
      <c r="B1" s="358" t="s">
        <v>0</v>
      </c>
      <c r="C1" s="358" t="s">
        <v>1</v>
      </c>
      <c r="D1" s="358" t="s">
        <v>2</v>
      </c>
      <c r="E1" s="358" t="s">
        <v>3</v>
      </c>
      <c r="F1" s="487" t="s">
        <v>4</v>
      </c>
      <c r="H1" s="611" t="s">
        <v>129</v>
      </c>
      <c r="I1" s="612"/>
      <c r="J1" s="375" t="s">
        <v>130</v>
      </c>
      <c r="K1" s="375" t="s">
        <v>131</v>
      </c>
      <c r="L1" s="376" t="s">
        <v>456</v>
      </c>
      <c r="M1" s="376" t="s">
        <v>457</v>
      </c>
      <c r="N1" s="371"/>
      <c r="O1" s="606" t="s">
        <v>129</v>
      </c>
      <c r="P1" s="607"/>
      <c r="Q1" s="604" t="s">
        <v>137</v>
      </c>
      <c r="R1" s="604" t="s">
        <v>130</v>
      </c>
      <c r="S1" s="604" t="s">
        <v>131</v>
      </c>
      <c r="T1" s="599" t="s">
        <v>456</v>
      </c>
      <c r="U1" s="599" t="s">
        <v>457</v>
      </c>
    </row>
    <row r="2" spans="1:21" ht="12.75" x14ac:dyDescent="0.2">
      <c r="A2" s="348" t="s">
        <v>5</v>
      </c>
      <c r="B2" s="349" t="s">
        <v>564</v>
      </c>
      <c r="C2" s="349">
        <v>634</v>
      </c>
      <c r="D2" s="349">
        <v>99</v>
      </c>
      <c r="E2" s="349">
        <v>733</v>
      </c>
      <c r="F2" s="488">
        <v>0</v>
      </c>
      <c r="H2" s="602" t="s">
        <v>132</v>
      </c>
      <c r="I2" s="361" t="s">
        <v>32</v>
      </c>
      <c r="J2" s="362">
        <v>5</v>
      </c>
      <c r="K2" s="363">
        <v>7.0000000000000007E-2</v>
      </c>
      <c r="L2" s="364">
        <f>(J2/SUM($J$2:$J$50))</f>
        <v>6.5231572080887146E-4</v>
      </c>
      <c r="M2" s="364">
        <f>1-(J2/SUM($J$2:$J$50))</f>
        <v>0.99934768427919107</v>
      </c>
      <c r="N2" s="372"/>
      <c r="O2" s="608"/>
      <c r="P2" s="609"/>
      <c r="Q2" s="605"/>
      <c r="R2" s="605"/>
      <c r="S2" s="605"/>
      <c r="T2" s="600"/>
      <c r="U2" s="600"/>
    </row>
    <row r="3" spans="1:21" ht="12.75" x14ac:dyDescent="0.2">
      <c r="A3" s="348" t="s">
        <v>6</v>
      </c>
      <c r="B3" s="349" t="s">
        <v>564</v>
      </c>
      <c r="C3" s="349">
        <v>52</v>
      </c>
      <c r="D3" s="349">
        <v>7</v>
      </c>
      <c r="E3" s="349">
        <v>59</v>
      </c>
      <c r="F3" s="488">
        <v>0</v>
      </c>
      <c r="H3" s="602"/>
      <c r="I3" s="365" t="s">
        <v>86</v>
      </c>
      <c r="J3" s="366">
        <v>5</v>
      </c>
      <c r="K3" s="367">
        <v>7.0000000000000007E-2</v>
      </c>
      <c r="L3" s="368">
        <f>(J3/SUM($J$2:$J$50))+L2</f>
        <v>1.3046314416177429E-3</v>
      </c>
      <c r="M3" s="368">
        <f>M2-(J3/SUM($J$2:$J$50))</f>
        <v>0.99869536855838215</v>
      </c>
      <c r="N3" s="371"/>
      <c r="O3" s="610" t="s">
        <v>138</v>
      </c>
      <c r="P3" s="361" t="s">
        <v>110</v>
      </c>
      <c r="Q3" s="369" t="s">
        <v>495</v>
      </c>
      <c r="R3" s="362">
        <v>6</v>
      </c>
      <c r="S3" s="363">
        <v>0.08</v>
      </c>
      <c r="T3" s="368">
        <f>(R3/SUM($J$2:$J$50))</f>
        <v>7.8277886497064581E-4</v>
      </c>
      <c r="U3" s="368">
        <f>1-(R3/SUM($J$2:$J$53))</f>
        <v>0.99921722113502931</v>
      </c>
    </row>
    <row r="4" spans="1:21" ht="12.75" x14ac:dyDescent="0.2">
      <c r="A4" s="348" t="s">
        <v>7</v>
      </c>
      <c r="B4" s="349" t="s">
        <v>564</v>
      </c>
      <c r="C4" s="349">
        <v>207</v>
      </c>
      <c r="D4" s="349">
        <v>7</v>
      </c>
      <c r="E4" s="349">
        <v>214</v>
      </c>
      <c r="F4" s="488">
        <v>0</v>
      </c>
      <c r="H4" s="602"/>
      <c r="I4" s="365" t="s">
        <v>83</v>
      </c>
      <c r="J4" s="366">
        <v>6</v>
      </c>
      <c r="K4" s="367">
        <v>0.08</v>
      </c>
      <c r="L4" s="368">
        <f t="shared" ref="L4:L50" si="0">(J4/SUM($J$2:$J$50))+L3</f>
        <v>2.0874103065883888E-3</v>
      </c>
      <c r="M4" s="368">
        <f t="shared" ref="M4:M50" si="1">M3-(J4/SUM($J$2:$J$50))</f>
        <v>0.99791258969341146</v>
      </c>
      <c r="N4" s="371"/>
      <c r="O4" s="602"/>
      <c r="P4" s="365" t="s">
        <v>111</v>
      </c>
      <c r="Q4" s="370" t="s">
        <v>496</v>
      </c>
      <c r="R4" s="366">
        <v>23</v>
      </c>
      <c r="S4" s="367">
        <v>0.3</v>
      </c>
      <c r="T4" s="368">
        <f>(R5/SUM($J$2:$J$50))+T3</f>
        <v>3.0006523157208088E-3</v>
      </c>
      <c r="U4" s="368">
        <f>U3-(R4/SUM($J$2:$J$50))</f>
        <v>0.99621656881930853</v>
      </c>
    </row>
    <row r="5" spans="1:21" ht="12.75" x14ac:dyDescent="0.2">
      <c r="A5" s="348" t="s">
        <v>8</v>
      </c>
      <c r="B5" s="349">
        <v>130</v>
      </c>
      <c r="C5" s="349">
        <v>764</v>
      </c>
      <c r="D5" s="349">
        <v>164</v>
      </c>
      <c r="E5" s="349">
        <v>1058</v>
      </c>
      <c r="F5" s="488">
        <v>0.1228733459</v>
      </c>
      <c r="H5" s="602"/>
      <c r="I5" s="365" t="s">
        <v>99</v>
      </c>
      <c r="J5" s="366">
        <v>6</v>
      </c>
      <c r="K5" s="367">
        <v>0.08</v>
      </c>
      <c r="L5" s="368">
        <f t="shared" si="0"/>
        <v>2.8701891715590348E-3</v>
      </c>
      <c r="M5" s="368">
        <f t="shared" si="1"/>
        <v>0.99712981082844077</v>
      </c>
      <c r="N5" s="371"/>
      <c r="O5" s="602"/>
      <c r="P5" s="365" t="s">
        <v>121</v>
      </c>
      <c r="Q5" s="370" t="s">
        <v>497</v>
      </c>
      <c r="R5" s="366">
        <v>17</v>
      </c>
      <c r="S5" s="367">
        <v>0.22</v>
      </c>
      <c r="T5" s="368">
        <f t="shared" ref="T5:T51" si="2">(R6/SUM($J$2:$J$50))+T4</f>
        <v>1.4742335290280495E-2</v>
      </c>
      <c r="U5" s="368">
        <f t="shared" ref="U5:U51" si="3">U4-(R5/SUM($J$2:$J$50))</f>
        <v>0.99399869536855834</v>
      </c>
    </row>
    <row r="6" spans="1:21" ht="12.75" x14ac:dyDescent="0.2">
      <c r="A6" s="348" t="s">
        <v>9</v>
      </c>
      <c r="B6" s="349" t="s">
        <v>564</v>
      </c>
      <c r="C6" s="349">
        <v>82</v>
      </c>
      <c r="D6" s="349">
        <v>9</v>
      </c>
      <c r="E6" s="349">
        <v>91</v>
      </c>
      <c r="F6" s="488">
        <v>0</v>
      </c>
      <c r="H6" s="602"/>
      <c r="I6" s="365" t="s">
        <v>110</v>
      </c>
      <c r="J6" s="366">
        <v>6</v>
      </c>
      <c r="K6" s="367">
        <v>0.08</v>
      </c>
      <c r="L6" s="368">
        <f t="shared" si="0"/>
        <v>3.6529680365296807E-3</v>
      </c>
      <c r="M6" s="368">
        <f t="shared" si="1"/>
        <v>0.99634703196347008</v>
      </c>
      <c r="N6" s="371"/>
      <c r="O6" s="602"/>
      <c r="P6" s="365" t="s">
        <v>34</v>
      </c>
      <c r="Q6" s="370" t="s">
        <v>498</v>
      </c>
      <c r="R6" s="366">
        <v>90</v>
      </c>
      <c r="S6" s="367">
        <v>1.17</v>
      </c>
      <c r="T6" s="368">
        <f t="shared" si="2"/>
        <v>1.5786040443574689E-2</v>
      </c>
      <c r="U6" s="368">
        <f t="shared" si="3"/>
        <v>0.98225701239399865</v>
      </c>
    </row>
    <row r="7" spans="1:21" ht="12.75" x14ac:dyDescent="0.2">
      <c r="A7" s="348" t="s">
        <v>10</v>
      </c>
      <c r="B7" s="349" t="s">
        <v>564</v>
      </c>
      <c r="C7" s="349">
        <v>809</v>
      </c>
      <c r="D7" s="349">
        <v>171</v>
      </c>
      <c r="E7" s="349">
        <v>980</v>
      </c>
      <c r="F7" s="488">
        <v>0</v>
      </c>
      <c r="H7" s="602"/>
      <c r="I7" s="365" t="s">
        <v>95</v>
      </c>
      <c r="J7" s="366">
        <v>8</v>
      </c>
      <c r="K7" s="367">
        <v>0.1</v>
      </c>
      <c r="L7" s="368">
        <f t="shared" si="0"/>
        <v>4.6966731898238755E-3</v>
      </c>
      <c r="M7" s="368">
        <f t="shared" si="1"/>
        <v>0.99530332681017586</v>
      </c>
      <c r="N7" s="371"/>
      <c r="O7" s="602"/>
      <c r="P7" s="365" t="s">
        <v>95</v>
      </c>
      <c r="Q7" s="370" t="s">
        <v>499</v>
      </c>
      <c r="R7" s="366">
        <v>8</v>
      </c>
      <c r="S7" s="367">
        <v>0.1</v>
      </c>
      <c r="T7" s="368">
        <f t="shared" si="2"/>
        <v>3.5485975212002613E-2</v>
      </c>
      <c r="U7" s="368">
        <f t="shared" si="3"/>
        <v>0.98121330724070444</v>
      </c>
    </row>
    <row r="8" spans="1:21" ht="12.75" x14ac:dyDescent="0.2">
      <c r="A8" s="348" t="s">
        <v>11</v>
      </c>
      <c r="B8" s="349" t="s">
        <v>564</v>
      </c>
      <c r="C8" s="349">
        <v>397</v>
      </c>
      <c r="D8" s="349">
        <v>143</v>
      </c>
      <c r="E8" s="349">
        <v>540</v>
      </c>
      <c r="F8" s="488">
        <v>0</v>
      </c>
      <c r="H8" s="602"/>
      <c r="I8" s="365" t="s">
        <v>98</v>
      </c>
      <c r="J8" s="366">
        <v>10</v>
      </c>
      <c r="K8" s="367">
        <v>0.13</v>
      </c>
      <c r="L8" s="368">
        <f t="shared" si="0"/>
        <v>6.0013046314416185E-3</v>
      </c>
      <c r="M8" s="368">
        <f t="shared" si="1"/>
        <v>0.99399869536855812</v>
      </c>
      <c r="N8" s="371"/>
      <c r="O8" s="602"/>
      <c r="P8" s="365" t="s">
        <v>78</v>
      </c>
      <c r="Q8" s="370" t="s">
        <v>500</v>
      </c>
      <c r="R8" s="366">
        <v>151</v>
      </c>
      <c r="S8" s="367">
        <v>1.97</v>
      </c>
      <c r="T8" s="368">
        <f t="shared" si="2"/>
        <v>5.8708414872798438E-2</v>
      </c>
      <c r="U8" s="368">
        <f t="shared" si="3"/>
        <v>0.96151337247227653</v>
      </c>
    </row>
    <row r="9" spans="1:21" ht="12.75" x14ac:dyDescent="0.2">
      <c r="A9" s="348" t="s">
        <v>12</v>
      </c>
      <c r="B9" s="349">
        <v>750</v>
      </c>
      <c r="C9" s="349">
        <v>3484</v>
      </c>
      <c r="D9" s="349">
        <v>1165</v>
      </c>
      <c r="E9" s="349">
        <v>5399</v>
      </c>
      <c r="F9" s="488">
        <v>0.1389146138</v>
      </c>
      <c r="H9" s="602"/>
      <c r="I9" s="365" t="s">
        <v>102</v>
      </c>
      <c r="J9" s="366">
        <v>11</v>
      </c>
      <c r="K9" s="367">
        <v>0.14000000000000001</v>
      </c>
      <c r="L9" s="368">
        <f t="shared" si="0"/>
        <v>7.4363992172211358E-3</v>
      </c>
      <c r="M9" s="368">
        <f t="shared" si="1"/>
        <v>0.99256360078277861</v>
      </c>
      <c r="N9" s="371"/>
      <c r="O9" s="602"/>
      <c r="P9" s="365" t="s">
        <v>49</v>
      </c>
      <c r="Q9" s="370" t="s">
        <v>501</v>
      </c>
      <c r="R9" s="366">
        <v>178</v>
      </c>
      <c r="S9" s="367">
        <v>2.3199999999999998</v>
      </c>
      <c r="T9" s="368">
        <f t="shared" si="2"/>
        <v>7.0841487279843449E-2</v>
      </c>
      <c r="U9" s="368">
        <f t="shared" si="3"/>
        <v>0.93829093281148068</v>
      </c>
    </row>
    <row r="10" spans="1:21" ht="12.75" x14ac:dyDescent="0.2">
      <c r="A10" s="348" t="s">
        <v>13</v>
      </c>
      <c r="B10" s="349" t="s">
        <v>564</v>
      </c>
      <c r="C10" s="349">
        <v>390</v>
      </c>
      <c r="D10" s="349">
        <v>79</v>
      </c>
      <c r="E10" s="349">
        <v>469</v>
      </c>
      <c r="F10" s="488">
        <v>0</v>
      </c>
      <c r="H10" s="602"/>
      <c r="I10" s="365" t="s">
        <v>116</v>
      </c>
      <c r="J10" s="366">
        <v>12</v>
      </c>
      <c r="K10" s="367">
        <v>0.16</v>
      </c>
      <c r="L10" s="368">
        <f t="shared" si="0"/>
        <v>9.0019569471624268E-3</v>
      </c>
      <c r="M10" s="368">
        <f t="shared" si="1"/>
        <v>0.99099804305283734</v>
      </c>
      <c r="N10" s="371"/>
      <c r="O10" s="603"/>
      <c r="P10" s="365" t="s">
        <v>127</v>
      </c>
      <c r="Q10" s="370" t="s">
        <v>502</v>
      </c>
      <c r="R10" s="366">
        <v>93</v>
      </c>
      <c r="S10" s="367">
        <v>1.21</v>
      </c>
      <c r="T10" s="368">
        <f t="shared" si="2"/>
        <v>9.7847358121330733E-2</v>
      </c>
      <c r="U10" s="368">
        <f t="shared" si="3"/>
        <v>0.92615786040443571</v>
      </c>
    </row>
    <row r="11" spans="1:21" ht="12.75" x14ac:dyDescent="0.2">
      <c r="A11" s="348" t="s">
        <v>14</v>
      </c>
      <c r="B11" s="349" t="s">
        <v>564</v>
      </c>
      <c r="C11" s="349">
        <v>284</v>
      </c>
      <c r="D11" s="349">
        <v>14</v>
      </c>
      <c r="E11" s="349">
        <v>298</v>
      </c>
      <c r="F11" s="488">
        <v>0</v>
      </c>
      <c r="H11" s="602"/>
      <c r="I11" s="365" t="s">
        <v>84</v>
      </c>
      <c r="J11" s="366">
        <v>13</v>
      </c>
      <c r="K11" s="367">
        <v>0.17</v>
      </c>
      <c r="L11" s="368">
        <f t="shared" si="0"/>
        <v>1.0697977821265492E-2</v>
      </c>
      <c r="M11" s="368">
        <f t="shared" si="1"/>
        <v>0.98930202217873431</v>
      </c>
      <c r="N11" s="371"/>
      <c r="O11" s="601" t="s">
        <v>139</v>
      </c>
      <c r="P11" s="365" t="s">
        <v>74</v>
      </c>
      <c r="Q11" s="370" t="s">
        <v>503</v>
      </c>
      <c r="R11" s="366">
        <v>207</v>
      </c>
      <c r="S11" s="367">
        <v>2.7</v>
      </c>
      <c r="T11" s="368">
        <f t="shared" si="2"/>
        <v>9.9282452707110252E-2</v>
      </c>
      <c r="U11" s="368">
        <f t="shared" si="3"/>
        <v>0.89915198956294839</v>
      </c>
    </row>
    <row r="12" spans="1:21" ht="12.75" x14ac:dyDescent="0.2">
      <c r="A12" s="348" t="s">
        <v>15</v>
      </c>
      <c r="B12" s="349" t="s">
        <v>564</v>
      </c>
      <c r="C12" s="349">
        <v>365</v>
      </c>
      <c r="D12" s="349">
        <v>67</v>
      </c>
      <c r="E12" s="349">
        <v>432</v>
      </c>
      <c r="F12" s="488">
        <v>0</v>
      </c>
      <c r="H12" s="602"/>
      <c r="I12" s="365" t="s">
        <v>44</v>
      </c>
      <c r="J12" s="366">
        <v>14</v>
      </c>
      <c r="K12" s="367">
        <v>0.18</v>
      </c>
      <c r="L12" s="368">
        <f t="shared" si="0"/>
        <v>1.2524461839530333E-2</v>
      </c>
      <c r="M12" s="368">
        <f t="shared" si="1"/>
        <v>0.98747553816046951</v>
      </c>
      <c r="N12" s="371"/>
      <c r="O12" s="602"/>
      <c r="P12" s="365" t="s">
        <v>102</v>
      </c>
      <c r="Q12" s="370" t="s">
        <v>504</v>
      </c>
      <c r="R12" s="366">
        <v>11</v>
      </c>
      <c r="S12" s="367">
        <v>0.14000000000000001</v>
      </c>
      <c r="T12" s="368">
        <f t="shared" si="2"/>
        <v>0.13803000652315722</v>
      </c>
      <c r="U12" s="368">
        <f t="shared" si="3"/>
        <v>0.89771689497716889</v>
      </c>
    </row>
    <row r="13" spans="1:21" ht="12.75" x14ac:dyDescent="0.2">
      <c r="A13" s="348" t="s">
        <v>16</v>
      </c>
      <c r="B13" s="349">
        <v>29</v>
      </c>
      <c r="C13" s="349">
        <v>179</v>
      </c>
      <c r="D13" s="349">
        <v>14</v>
      </c>
      <c r="E13" s="349">
        <v>222</v>
      </c>
      <c r="F13" s="488">
        <v>0.13063063059999999</v>
      </c>
      <c r="H13" s="602"/>
      <c r="I13" s="365" t="s">
        <v>53</v>
      </c>
      <c r="J13" s="366">
        <v>15</v>
      </c>
      <c r="K13" s="367">
        <v>0.2</v>
      </c>
      <c r="L13" s="368">
        <f t="shared" si="0"/>
        <v>1.4481409001956947E-2</v>
      </c>
      <c r="M13" s="368">
        <f t="shared" si="1"/>
        <v>0.98551859099804284</v>
      </c>
      <c r="N13" s="371"/>
      <c r="O13" s="602"/>
      <c r="P13" s="365" t="s">
        <v>38</v>
      </c>
      <c r="Q13" s="370" t="s">
        <v>505</v>
      </c>
      <c r="R13" s="366">
        <v>297</v>
      </c>
      <c r="S13" s="367">
        <v>3.87</v>
      </c>
      <c r="T13" s="368">
        <f t="shared" si="2"/>
        <v>0.32263535551206785</v>
      </c>
      <c r="U13" s="368">
        <f t="shared" si="3"/>
        <v>0.85896934116112189</v>
      </c>
    </row>
    <row r="14" spans="1:21" ht="12.75" x14ac:dyDescent="0.2">
      <c r="A14" s="348" t="s">
        <v>17</v>
      </c>
      <c r="B14" s="349" t="s">
        <v>564</v>
      </c>
      <c r="C14" s="349">
        <v>960</v>
      </c>
      <c r="D14" s="349">
        <v>63</v>
      </c>
      <c r="E14" s="349">
        <v>1023</v>
      </c>
      <c r="F14" s="488">
        <v>0</v>
      </c>
      <c r="H14" s="602"/>
      <c r="I14" s="365" t="s">
        <v>121</v>
      </c>
      <c r="J14" s="366">
        <v>17</v>
      </c>
      <c r="K14" s="367">
        <v>0.22</v>
      </c>
      <c r="L14" s="368">
        <f t="shared" si="0"/>
        <v>1.6699282452707111E-2</v>
      </c>
      <c r="M14" s="368">
        <f t="shared" si="1"/>
        <v>0.98330071754729265</v>
      </c>
      <c r="N14" s="371"/>
      <c r="O14" s="602"/>
      <c r="P14" s="365" t="s">
        <v>30</v>
      </c>
      <c r="Q14" s="370" t="s">
        <v>506</v>
      </c>
      <c r="R14" s="366">
        <v>1415</v>
      </c>
      <c r="S14" s="367">
        <v>18.46</v>
      </c>
      <c r="T14" s="368">
        <f t="shared" si="2"/>
        <v>0.32420091324200911</v>
      </c>
      <c r="U14" s="368">
        <f t="shared" si="3"/>
        <v>0.67436399217221132</v>
      </c>
    </row>
    <row r="15" spans="1:21" ht="12.75" x14ac:dyDescent="0.2">
      <c r="A15" s="348" t="s">
        <v>18</v>
      </c>
      <c r="B15" s="349" t="s">
        <v>564</v>
      </c>
      <c r="C15" s="349">
        <v>66</v>
      </c>
      <c r="D15" s="349">
        <v>3</v>
      </c>
      <c r="E15" s="349">
        <v>69</v>
      </c>
      <c r="F15" s="488">
        <v>0</v>
      </c>
      <c r="H15" s="603"/>
      <c r="I15" s="365" t="s">
        <v>106</v>
      </c>
      <c r="J15" s="366">
        <v>19</v>
      </c>
      <c r="K15" s="367">
        <v>0.25</v>
      </c>
      <c r="L15" s="368">
        <f t="shared" si="0"/>
        <v>1.9178082191780823E-2</v>
      </c>
      <c r="M15" s="368">
        <f t="shared" si="1"/>
        <v>0.98082191780821892</v>
      </c>
      <c r="N15" s="371"/>
      <c r="O15" s="602"/>
      <c r="P15" s="365" t="s">
        <v>116</v>
      </c>
      <c r="Q15" s="370" t="s">
        <v>506</v>
      </c>
      <c r="R15" s="366">
        <v>12</v>
      </c>
      <c r="S15" s="367">
        <v>0.16</v>
      </c>
      <c r="T15" s="368">
        <f t="shared" si="2"/>
        <v>0.32498369210697975</v>
      </c>
      <c r="U15" s="368">
        <f t="shared" si="3"/>
        <v>0.67279843444227005</v>
      </c>
    </row>
    <row r="16" spans="1:21" ht="12.75" x14ac:dyDescent="0.2">
      <c r="A16" s="348" t="s">
        <v>19</v>
      </c>
      <c r="B16" s="349" t="s">
        <v>564</v>
      </c>
      <c r="C16" s="349">
        <v>300</v>
      </c>
      <c r="D16" s="349">
        <v>6</v>
      </c>
      <c r="E16" s="349">
        <v>306</v>
      </c>
      <c r="F16" s="488">
        <v>0</v>
      </c>
      <c r="H16" s="601" t="s">
        <v>133</v>
      </c>
      <c r="I16" s="365" t="s">
        <v>71</v>
      </c>
      <c r="J16" s="366">
        <v>20</v>
      </c>
      <c r="K16" s="367">
        <v>0.26</v>
      </c>
      <c r="L16" s="368">
        <f t="shared" si="0"/>
        <v>2.1787345075016309E-2</v>
      </c>
      <c r="M16" s="368">
        <f t="shared" si="1"/>
        <v>0.97821265492498344</v>
      </c>
      <c r="N16" s="371"/>
      <c r="O16" s="602"/>
      <c r="P16" s="365" t="s">
        <v>99</v>
      </c>
      <c r="Q16" s="370" t="s">
        <v>507</v>
      </c>
      <c r="R16" s="366">
        <v>6</v>
      </c>
      <c r="S16" s="367">
        <v>0.08</v>
      </c>
      <c r="T16" s="368">
        <f t="shared" si="2"/>
        <v>0.32576647097195038</v>
      </c>
      <c r="U16" s="368">
        <f t="shared" si="3"/>
        <v>0.67201565557729936</v>
      </c>
    </row>
    <row r="17" spans="1:21" ht="12.75" x14ac:dyDescent="0.2">
      <c r="A17" s="348" t="s">
        <v>20</v>
      </c>
      <c r="B17" s="349" t="s">
        <v>564</v>
      </c>
      <c r="C17" s="349">
        <v>82</v>
      </c>
      <c r="D17" s="349">
        <v>6</v>
      </c>
      <c r="E17" s="349">
        <v>88</v>
      </c>
      <c r="F17" s="488">
        <v>0</v>
      </c>
      <c r="H17" s="602"/>
      <c r="I17" s="365" t="s">
        <v>111</v>
      </c>
      <c r="J17" s="366">
        <v>23</v>
      </c>
      <c r="K17" s="367">
        <v>0.3</v>
      </c>
      <c r="L17" s="368">
        <f t="shared" si="0"/>
        <v>2.4787997390737119E-2</v>
      </c>
      <c r="M17" s="368">
        <f t="shared" si="1"/>
        <v>0.97521200260926266</v>
      </c>
      <c r="N17" s="371"/>
      <c r="O17" s="602"/>
      <c r="P17" s="365" t="s">
        <v>83</v>
      </c>
      <c r="Q17" s="370" t="s">
        <v>508</v>
      </c>
      <c r="R17" s="366">
        <v>6</v>
      </c>
      <c r="S17" s="367">
        <v>0.08</v>
      </c>
      <c r="T17" s="368">
        <f t="shared" si="2"/>
        <v>0.3291585127201565</v>
      </c>
      <c r="U17" s="368">
        <f t="shared" si="3"/>
        <v>0.67123287671232867</v>
      </c>
    </row>
    <row r="18" spans="1:21" ht="12.75" x14ac:dyDescent="0.2">
      <c r="A18" s="348" t="s">
        <v>21</v>
      </c>
      <c r="B18" s="349">
        <v>104</v>
      </c>
      <c r="C18" s="349">
        <v>262</v>
      </c>
      <c r="D18" s="349">
        <v>47</v>
      </c>
      <c r="E18" s="349">
        <v>413</v>
      </c>
      <c r="F18" s="488">
        <v>0.25181598059999999</v>
      </c>
      <c r="H18" s="602"/>
      <c r="I18" s="365" t="s">
        <v>47</v>
      </c>
      <c r="J18" s="366">
        <v>24</v>
      </c>
      <c r="K18" s="367">
        <v>0.31</v>
      </c>
      <c r="L18" s="368">
        <f t="shared" si="0"/>
        <v>2.7919112850619703E-2</v>
      </c>
      <c r="M18" s="368">
        <f t="shared" si="1"/>
        <v>0.97208088714938012</v>
      </c>
      <c r="N18" s="371"/>
      <c r="O18" s="602"/>
      <c r="P18" s="365" t="s">
        <v>56</v>
      </c>
      <c r="Q18" s="370" t="s">
        <v>509</v>
      </c>
      <c r="R18" s="366">
        <v>26</v>
      </c>
      <c r="S18" s="367">
        <v>0.34</v>
      </c>
      <c r="T18" s="368">
        <f t="shared" si="2"/>
        <v>0.32981082844096538</v>
      </c>
      <c r="U18" s="368">
        <f t="shared" si="3"/>
        <v>0.6678408349641225</v>
      </c>
    </row>
    <row r="19" spans="1:21" ht="12.75" x14ac:dyDescent="0.2">
      <c r="A19" s="348" t="s">
        <v>22</v>
      </c>
      <c r="B19" s="349">
        <v>201</v>
      </c>
      <c r="C19" s="349">
        <v>1144</v>
      </c>
      <c r="D19" s="349">
        <v>350</v>
      </c>
      <c r="E19" s="349">
        <v>1695</v>
      </c>
      <c r="F19" s="488">
        <v>0.1185840708</v>
      </c>
      <c r="H19" s="602"/>
      <c r="I19" s="365" t="s">
        <v>96</v>
      </c>
      <c r="J19" s="366">
        <v>24</v>
      </c>
      <c r="K19" s="367">
        <v>0.31</v>
      </c>
      <c r="L19" s="368">
        <f t="shared" si="0"/>
        <v>3.1050228310502286E-2</v>
      </c>
      <c r="M19" s="368">
        <f t="shared" si="1"/>
        <v>0.96894977168949759</v>
      </c>
      <c r="N19" s="371"/>
      <c r="O19" s="602"/>
      <c r="P19" s="365" t="s">
        <v>32</v>
      </c>
      <c r="Q19" s="370" t="s">
        <v>510</v>
      </c>
      <c r="R19" s="366">
        <v>5</v>
      </c>
      <c r="S19" s="367">
        <v>7.0000000000000007E-2</v>
      </c>
      <c r="T19" s="368">
        <f t="shared" si="2"/>
        <v>0.33294194390084797</v>
      </c>
      <c r="U19" s="368">
        <f t="shared" si="3"/>
        <v>0.66718851924331357</v>
      </c>
    </row>
    <row r="20" spans="1:21" ht="12.75" x14ac:dyDescent="0.2">
      <c r="A20" s="348" t="s">
        <v>23</v>
      </c>
      <c r="B20" s="349">
        <v>159</v>
      </c>
      <c r="C20" s="349">
        <v>816</v>
      </c>
      <c r="D20" s="349">
        <v>283</v>
      </c>
      <c r="E20" s="349">
        <v>1258</v>
      </c>
      <c r="F20" s="488">
        <v>0.12639109700000001</v>
      </c>
      <c r="H20" s="602"/>
      <c r="I20" s="365" t="s">
        <v>60</v>
      </c>
      <c r="J20" s="366">
        <v>25</v>
      </c>
      <c r="K20" s="367">
        <v>0.33</v>
      </c>
      <c r="L20" s="368">
        <f t="shared" si="0"/>
        <v>3.4311806914546647E-2</v>
      </c>
      <c r="M20" s="368">
        <f t="shared" si="1"/>
        <v>0.96568819308545328</v>
      </c>
      <c r="N20" s="371"/>
      <c r="O20" s="602"/>
      <c r="P20" s="365" t="s">
        <v>96</v>
      </c>
      <c r="Q20" s="370" t="s">
        <v>511</v>
      </c>
      <c r="R20" s="366">
        <v>24</v>
      </c>
      <c r="S20" s="367">
        <v>0.31</v>
      </c>
      <c r="T20" s="368">
        <f t="shared" si="2"/>
        <v>0.33359425962165684</v>
      </c>
      <c r="U20" s="368">
        <f t="shared" si="3"/>
        <v>0.66405740378343103</v>
      </c>
    </row>
    <row r="21" spans="1:21" ht="12.75" x14ac:dyDescent="0.2">
      <c r="A21" s="348" t="s">
        <v>24</v>
      </c>
      <c r="B21" s="349" t="s">
        <v>564</v>
      </c>
      <c r="C21" s="349">
        <v>105</v>
      </c>
      <c r="D21" s="349">
        <v>21</v>
      </c>
      <c r="E21" s="349">
        <v>126</v>
      </c>
      <c r="F21" s="488">
        <v>0</v>
      </c>
      <c r="H21" s="602"/>
      <c r="I21" s="365" t="s">
        <v>56</v>
      </c>
      <c r="J21" s="366">
        <v>26</v>
      </c>
      <c r="K21" s="367">
        <v>0.34</v>
      </c>
      <c r="L21" s="368">
        <f t="shared" si="0"/>
        <v>3.7703848662752781E-2</v>
      </c>
      <c r="M21" s="368">
        <f t="shared" si="1"/>
        <v>0.96229615133724711</v>
      </c>
      <c r="N21" s="371"/>
      <c r="O21" s="602"/>
      <c r="P21" s="365" t="s">
        <v>86</v>
      </c>
      <c r="Q21" s="370" t="s">
        <v>512</v>
      </c>
      <c r="R21" s="366">
        <v>5</v>
      </c>
      <c r="S21" s="367">
        <v>7.0000000000000007E-2</v>
      </c>
      <c r="T21" s="368">
        <f t="shared" si="2"/>
        <v>0.34155251141552506</v>
      </c>
      <c r="U21" s="368">
        <f t="shared" si="3"/>
        <v>0.66340508806262211</v>
      </c>
    </row>
    <row r="22" spans="1:21" ht="12.75" x14ac:dyDescent="0.2">
      <c r="A22" s="348" t="s">
        <v>25</v>
      </c>
      <c r="B22" s="349" t="s">
        <v>564</v>
      </c>
      <c r="C22" s="349">
        <v>532</v>
      </c>
      <c r="D22" s="349">
        <v>51</v>
      </c>
      <c r="E22" s="349">
        <v>583</v>
      </c>
      <c r="F22" s="488">
        <v>0</v>
      </c>
      <c r="H22" s="602"/>
      <c r="I22" s="365" t="s">
        <v>97</v>
      </c>
      <c r="J22" s="366">
        <v>27</v>
      </c>
      <c r="K22" s="367">
        <v>0.35</v>
      </c>
      <c r="L22" s="368">
        <f t="shared" si="0"/>
        <v>4.1226353555120686E-2</v>
      </c>
      <c r="M22" s="368">
        <f t="shared" si="1"/>
        <v>0.95877364644487917</v>
      </c>
      <c r="N22" s="371"/>
      <c r="O22" s="602"/>
      <c r="P22" s="365" t="s">
        <v>35</v>
      </c>
      <c r="Q22" s="370" t="s">
        <v>513</v>
      </c>
      <c r="R22" s="366">
        <v>61</v>
      </c>
      <c r="S22" s="367">
        <v>0.8</v>
      </c>
      <c r="T22" s="368">
        <f t="shared" si="2"/>
        <v>0.41174168297455965</v>
      </c>
      <c r="U22" s="368">
        <f t="shared" si="3"/>
        <v>0.65544683626875389</v>
      </c>
    </row>
    <row r="23" spans="1:21" ht="12.75" x14ac:dyDescent="0.2">
      <c r="A23" s="348" t="s">
        <v>26</v>
      </c>
      <c r="B23" s="349">
        <v>344</v>
      </c>
      <c r="C23" s="349">
        <v>2066</v>
      </c>
      <c r="D23" s="349">
        <v>438</v>
      </c>
      <c r="E23" s="349">
        <v>2848</v>
      </c>
      <c r="F23" s="488">
        <v>0.1207865169</v>
      </c>
      <c r="H23" s="602"/>
      <c r="I23" s="365" t="s">
        <v>16</v>
      </c>
      <c r="J23" s="366">
        <v>29</v>
      </c>
      <c r="K23" s="367">
        <v>0.38</v>
      </c>
      <c r="L23" s="368">
        <f t="shared" si="0"/>
        <v>4.5009784735812138E-2</v>
      </c>
      <c r="M23" s="368">
        <f t="shared" si="1"/>
        <v>0.9549902152641877</v>
      </c>
      <c r="N23" s="371"/>
      <c r="O23" s="602"/>
      <c r="P23" s="365" t="s">
        <v>94</v>
      </c>
      <c r="Q23" s="370" t="s">
        <v>514</v>
      </c>
      <c r="R23" s="366">
        <v>538</v>
      </c>
      <c r="S23" s="367">
        <v>7.02</v>
      </c>
      <c r="T23" s="368">
        <f t="shared" si="2"/>
        <v>0.44083496412263534</v>
      </c>
      <c r="U23" s="368">
        <f t="shared" si="3"/>
        <v>0.58525766470971929</v>
      </c>
    </row>
    <row r="24" spans="1:21" ht="12.75" x14ac:dyDescent="0.2">
      <c r="A24" s="348" t="s">
        <v>27</v>
      </c>
      <c r="B24" s="349" t="s">
        <v>564</v>
      </c>
      <c r="C24" s="349">
        <v>390</v>
      </c>
      <c r="D24" s="349">
        <v>7</v>
      </c>
      <c r="E24" s="349">
        <v>397</v>
      </c>
      <c r="F24" s="488">
        <v>0</v>
      </c>
      <c r="H24" s="602"/>
      <c r="I24" s="365" t="s">
        <v>112</v>
      </c>
      <c r="J24" s="366">
        <v>38</v>
      </c>
      <c r="K24" s="367">
        <v>0.5</v>
      </c>
      <c r="L24" s="368">
        <f t="shared" si="0"/>
        <v>4.9967384213959562E-2</v>
      </c>
      <c r="M24" s="368">
        <f t="shared" si="1"/>
        <v>0.95003261578604026</v>
      </c>
      <c r="N24" s="371"/>
      <c r="O24" s="602"/>
      <c r="P24" s="365" t="s">
        <v>128</v>
      </c>
      <c r="Q24" s="370" t="s">
        <v>515</v>
      </c>
      <c r="R24" s="366">
        <v>223</v>
      </c>
      <c r="S24" s="367">
        <v>2.91</v>
      </c>
      <c r="T24" s="368">
        <f t="shared" si="2"/>
        <v>0.51559034572733198</v>
      </c>
      <c r="U24" s="368">
        <f t="shared" si="3"/>
        <v>0.55616438356164366</v>
      </c>
    </row>
    <row r="25" spans="1:21" ht="12.75" x14ac:dyDescent="0.2">
      <c r="A25" s="348" t="s">
        <v>28</v>
      </c>
      <c r="B25" s="349" t="s">
        <v>564</v>
      </c>
      <c r="C25" s="349">
        <v>513</v>
      </c>
      <c r="D25" s="349">
        <v>28</v>
      </c>
      <c r="E25" s="349">
        <v>541</v>
      </c>
      <c r="F25" s="488">
        <v>0</v>
      </c>
      <c r="H25" s="602"/>
      <c r="I25" s="365" t="s">
        <v>35</v>
      </c>
      <c r="J25" s="366">
        <v>61</v>
      </c>
      <c r="K25" s="367">
        <v>0.8</v>
      </c>
      <c r="L25" s="368">
        <f t="shared" si="0"/>
        <v>5.7925636007827797E-2</v>
      </c>
      <c r="M25" s="368">
        <f t="shared" si="1"/>
        <v>0.94207436399217204</v>
      </c>
      <c r="N25" s="371"/>
      <c r="O25" s="602"/>
      <c r="P25" s="365" t="s">
        <v>75</v>
      </c>
      <c r="Q25" s="370" t="s">
        <v>516</v>
      </c>
      <c r="R25" s="366">
        <v>573</v>
      </c>
      <c r="S25" s="367">
        <v>7.48</v>
      </c>
      <c r="T25" s="368">
        <f t="shared" si="2"/>
        <v>0.59347684279191126</v>
      </c>
      <c r="U25" s="368">
        <f t="shared" si="3"/>
        <v>0.48140900195694697</v>
      </c>
    </row>
    <row r="26" spans="1:21" ht="12.75" x14ac:dyDescent="0.2">
      <c r="A26" s="348" t="s">
        <v>29</v>
      </c>
      <c r="B26" s="349" t="s">
        <v>564</v>
      </c>
      <c r="C26" s="349">
        <v>79</v>
      </c>
      <c r="D26" s="349">
        <v>3</v>
      </c>
      <c r="E26" s="349">
        <v>82</v>
      </c>
      <c r="F26" s="488">
        <v>0</v>
      </c>
      <c r="H26" s="602"/>
      <c r="I26" s="365" t="s">
        <v>79</v>
      </c>
      <c r="J26" s="366">
        <v>78</v>
      </c>
      <c r="K26" s="367">
        <v>1.02</v>
      </c>
      <c r="L26" s="368">
        <f t="shared" si="0"/>
        <v>6.8101761252446186E-2</v>
      </c>
      <c r="M26" s="368">
        <f t="shared" si="1"/>
        <v>0.93189823874755362</v>
      </c>
      <c r="N26" s="371"/>
      <c r="O26" s="602"/>
      <c r="P26" s="365" t="s">
        <v>62</v>
      </c>
      <c r="Q26" s="370" t="s">
        <v>517</v>
      </c>
      <c r="R26" s="366">
        <v>597</v>
      </c>
      <c r="S26" s="367">
        <v>7.79</v>
      </c>
      <c r="T26" s="368">
        <f t="shared" si="2"/>
        <v>0.62635355512067836</v>
      </c>
      <c r="U26" s="368">
        <f t="shared" si="3"/>
        <v>0.40352250489236774</v>
      </c>
    </row>
    <row r="27" spans="1:21" ht="12.75" x14ac:dyDescent="0.2">
      <c r="A27" s="348" t="s">
        <v>30</v>
      </c>
      <c r="B27" s="349">
        <v>1415</v>
      </c>
      <c r="C27" s="349">
        <v>11035</v>
      </c>
      <c r="D27" s="349">
        <v>7219</v>
      </c>
      <c r="E27" s="349">
        <v>19669</v>
      </c>
      <c r="F27" s="488">
        <v>7.1940617200000001E-2</v>
      </c>
      <c r="H27" s="602"/>
      <c r="I27" s="365" t="s">
        <v>31</v>
      </c>
      <c r="J27" s="366">
        <v>90</v>
      </c>
      <c r="K27" s="367">
        <v>1.17</v>
      </c>
      <c r="L27" s="368">
        <f t="shared" si="0"/>
        <v>7.9843444227005872E-2</v>
      </c>
      <c r="M27" s="368">
        <f t="shared" si="1"/>
        <v>0.92015655577299393</v>
      </c>
      <c r="N27" s="371"/>
      <c r="O27" s="602"/>
      <c r="P27" s="365" t="s">
        <v>118</v>
      </c>
      <c r="Q27" s="370" t="s">
        <v>517</v>
      </c>
      <c r="R27" s="366">
        <v>252</v>
      </c>
      <c r="S27" s="367">
        <v>3.29</v>
      </c>
      <c r="T27" s="368">
        <f t="shared" si="2"/>
        <v>0.65257664709719498</v>
      </c>
      <c r="U27" s="368">
        <f t="shared" si="3"/>
        <v>0.37064579256360064</v>
      </c>
    </row>
    <row r="28" spans="1:21" ht="12.75" x14ac:dyDescent="0.2">
      <c r="A28" s="348" t="s">
        <v>31</v>
      </c>
      <c r="B28" s="349">
        <v>90</v>
      </c>
      <c r="C28" s="349">
        <v>541</v>
      </c>
      <c r="D28" s="349">
        <v>122</v>
      </c>
      <c r="E28" s="349">
        <v>753</v>
      </c>
      <c r="F28" s="488">
        <v>0.1195219124</v>
      </c>
      <c r="H28" s="602"/>
      <c r="I28" s="365" t="s">
        <v>34</v>
      </c>
      <c r="J28" s="366">
        <v>90</v>
      </c>
      <c r="K28" s="367">
        <v>1.17</v>
      </c>
      <c r="L28" s="368">
        <f t="shared" si="0"/>
        <v>9.1585127201565558E-2</v>
      </c>
      <c r="M28" s="368">
        <f t="shared" si="1"/>
        <v>0.90841487279843425</v>
      </c>
      <c r="N28" s="371"/>
      <c r="O28" s="602"/>
      <c r="P28" s="365" t="s">
        <v>22</v>
      </c>
      <c r="Q28" s="370" t="s">
        <v>518</v>
      </c>
      <c r="R28" s="366">
        <v>201</v>
      </c>
      <c r="S28" s="367">
        <v>2.62</v>
      </c>
      <c r="T28" s="368">
        <f t="shared" si="2"/>
        <v>0.66431833007175467</v>
      </c>
      <c r="U28" s="368">
        <f t="shared" si="3"/>
        <v>0.34442270058708402</v>
      </c>
    </row>
    <row r="29" spans="1:21" ht="12.75" x14ac:dyDescent="0.2">
      <c r="A29" s="348" t="s">
        <v>32</v>
      </c>
      <c r="B29" s="349">
        <v>5</v>
      </c>
      <c r="C29" s="349">
        <v>40</v>
      </c>
      <c r="D29" s="349">
        <v>16</v>
      </c>
      <c r="E29" s="349">
        <v>61</v>
      </c>
      <c r="F29" s="488">
        <v>8.1967213100000005E-2</v>
      </c>
      <c r="H29" s="603"/>
      <c r="I29" s="365" t="s">
        <v>127</v>
      </c>
      <c r="J29" s="366">
        <v>93</v>
      </c>
      <c r="K29" s="367">
        <v>1.21</v>
      </c>
      <c r="L29" s="368">
        <f t="shared" si="0"/>
        <v>0.10371819960861056</v>
      </c>
      <c r="M29" s="368">
        <f t="shared" si="1"/>
        <v>0.89628180039138927</v>
      </c>
      <c r="N29" s="371"/>
      <c r="O29" s="603"/>
      <c r="P29" s="365" t="s">
        <v>31</v>
      </c>
      <c r="Q29" s="370" t="s">
        <v>519</v>
      </c>
      <c r="R29" s="366">
        <v>90</v>
      </c>
      <c r="S29" s="367">
        <v>1.17</v>
      </c>
      <c r="T29" s="368">
        <f t="shared" si="2"/>
        <v>0.66757990867579897</v>
      </c>
      <c r="U29" s="368">
        <f t="shared" si="3"/>
        <v>0.33268101761252433</v>
      </c>
    </row>
    <row r="30" spans="1:21" ht="12.75" x14ac:dyDescent="0.2">
      <c r="A30" s="348" t="s">
        <v>33</v>
      </c>
      <c r="B30" s="349" t="s">
        <v>564</v>
      </c>
      <c r="C30" s="349">
        <v>245</v>
      </c>
      <c r="D30" s="349">
        <v>22</v>
      </c>
      <c r="E30" s="349">
        <v>267</v>
      </c>
      <c r="F30" s="488">
        <v>0</v>
      </c>
      <c r="H30" s="601" t="s">
        <v>134</v>
      </c>
      <c r="I30" s="365" t="s">
        <v>21</v>
      </c>
      <c r="J30" s="366">
        <v>104</v>
      </c>
      <c r="K30" s="367">
        <v>1.36</v>
      </c>
      <c r="L30" s="368">
        <f t="shared" si="0"/>
        <v>0.11728636660143509</v>
      </c>
      <c r="M30" s="368">
        <f t="shared" si="1"/>
        <v>0.88271363339856479</v>
      </c>
      <c r="N30" s="371"/>
      <c r="O30" s="601" t="s">
        <v>140</v>
      </c>
      <c r="P30" s="365" t="s">
        <v>60</v>
      </c>
      <c r="Q30" s="370" t="s">
        <v>519</v>
      </c>
      <c r="R30" s="366">
        <v>25</v>
      </c>
      <c r="S30" s="367">
        <v>0.33</v>
      </c>
      <c r="T30" s="368">
        <f t="shared" si="2"/>
        <v>0.71245923026744928</v>
      </c>
      <c r="U30" s="368">
        <f t="shared" si="3"/>
        <v>0.32941943900847998</v>
      </c>
    </row>
    <row r="31" spans="1:21" ht="12.75" x14ac:dyDescent="0.2">
      <c r="A31" s="348" t="s">
        <v>34</v>
      </c>
      <c r="B31" s="349">
        <v>90</v>
      </c>
      <c r="C31" s="349">
        <v>2430</v>
      </c>
      <c r="D31" s="349">
        <v>415</v>
      </c>
      <c r="E31" s="349">
        <v>2935</v>
      </c>
      <c r="F31" s="488">
        <v>3.06643952E-2</v>
      </c>
      <c r="H31" s="602"/>
      <c r="I31" s="365" t="s">
        <v>72</v>
      </c>
      <c r="J31" s="366">
        <v>106</v>
      </c>
      <c r="K31" s="367">
        <v>1.38</v>
      </c>
      <c r="L31" s="368">
        <f t="shared" si="0"/>
        <v>0.13111545988258316</v>
      </c>
      <c r="M31" s="368">
        <f t="shared" si="1"/>
        <v>0.86888454011741667</v>
      </c>
      <c r="N31" s="371"/>
      <c r="O31" s="602"/>
      <c r="P31" s="365" t="s">
        <v>26</v>
      </c>
      <c r="Q31" s="370" t="s">
        <v>520</v>
      </c>
      <c r="R31" s="366">
        <v>344</v>
      </c>
      <c r="S31" s="367">
        <v>4.49</v>
      </c>
      <c r="T31" s="368">
        <f t="shared" si="2"/>
        <v>0.72941943900847994</v>
      </c>
      <c r="U31" s="368">
        <f t="shared" si="3"/>
        <v>0.28454011741682961</v>
      </c>
    </row>
    <row r="32" spans="1:21" ht="12.75" x14ac:dyDescent="0.2">
      <c r="A32" s="348" t="s">
        <v>35</v>
      </c>
      <c r="B32" s="349">
        <v>61</v>
      </c>
      <c r="C32" s="349">
        <v>519</v>
      </c>
      <c r="D32" s="349">
        <v>56</v>
      </c>
      <c r="E32" s="349">
        <v>636</v>
      </c>
      <c r="F32" s="488">
        <v>9.5911949699999999E-2</v>
      </c>
      <c r="H32" s="602"/>
      <c r="I32" s="365" t="s">
        <v>45</v>
      </c>
      <c r="J32" s="366">
        <v>112</v>
      </c>
      <c r="K32" s="367">
        <v>1.46</v>
      </c>
      <c r="L32" s="368">
        <f t="shared" si="0"/>
        <v>0.14572733202870189</v>
      </c>
      <c r="M32" s="368">
        <f t="shared" si="1"/>
        <v>0.85427266797129797</v>
      </c>
      <c r="N32" s="371"/>
      <c r="O32" s="602"/>
      <c r="P32" s="365" t="s">
        <v>8</v>
      </c>
      <c r="Q32" s="370" t="s">
        <v>521</v>
      </c>
      <c r="R32" s="366">
        <v>130</v>
      </c>
      <c r="S32" s="367">
        <v>1.7</v>
      </c>
      <c r="T32" s="368">
        <f t="shared" si="2"/>
        <v>0.75016307893020207</v>
      </c>
      <c r="U32" s="368">
        <f t="shared" si="3"/>
        <v>0.26757990867579895</v>
      </c>
    </row>
    <row r="33" spans="1:21" ht="12.75" x14ac:dyDescent="0.2">
      <c r="A33" s="348" t="s">
        <v>36</v>
      </c>
      <c r="B33" s="349" t="s">
        <v>564</v>
      </c>
      <c r="C33" s="349">
        <v>249</v>
      </c>
      <c r="D33" s="349">
        <v>30</v>
      </c>
      <c r="E33" s="349">
        <v>279</v>
      </c>
      <c r="F33" s="488">
        <v>0</v>
      </c>
      <c r="H33" s="602"/>
      <c r="I33" s="365" t="s">
        <v>103</v>
      </c>
      <c r="J33" s="366">
        <v>115</v>
      </c>
      <c r="K33" s="367">
        <v>1.5</v>
      </c>
      <c r="L33" s="368">
        <f t="shared" si="0"/>
        <v>0.16073059360730593</v>
      </c>
      <c r="M33" s="368">
        <f t="shared" si="1"/>
        <v>0.83926940639269398</v>
      </c>
      <c r="N33" s="371"/>
      <c r="O33" s="602"/>
      <c r="P33" s="365" t="s">
        <v>23</v>
      </c>
      <c r="Q33" s="370" t="s">
        <v>522</v>
      </c>
      <c r="R33" s="366">
        <v>159</v>
      </c>
      <c r="S33" s="367">
        <v>2.0699999999999998</v>
      </c>
      <c r="T33" s="368">
        <f t="shared" si="2"/>
        <v>0.75394651011089353</v>
      </c>
      <c r="U33" s="368">
        <f t="shared" si="3"/>
        <v>0.24683626875407683</v>
      </c>
    </row>
    <row r="34" spans="1:21" ht="12.75" x14ac:dyDescent="0.2">
      <c r="A34" s="348" t="s">
        <v>37</v>
      </c>
      <c r="B34" s="349" t="s">
        <v>564</v>
      </c>
      <c r="C34" s="349">
        <v>75</v>
      </c>
      <c r="D34" s="349">
        <v>8</v>
      </c>
      <c r="E34" s="349">
        <v>83</v>
      </c>
      <c r="F34" s="488">
        <v>0</v>
      </c>
      <c r="H34" s="602"/>
      <c r="I34" s="365" t="s">
        <v>8</v>
      </c>
      <c r="J34" s="366">
        <v>130</v>
      </c>
      <c r="K34" s="367">
        <v>1.7</v>
      </c>
      <c r="L34" s="368">
        <f t="shared" si="0"/>
        <v>0.17769080234833659</v>
      </c>
      <c r="M34" s="368">
        <f t="shared" si="1"/>
        <v>0.82230919765166333</v>
      </c>
      <c r="N34" s="371"/>
      <c r="O34" s="602"/>
      <c r="P34" s="365" t="s">
        <v>16</v>
      </c>
      <c r="Q34" s="370" t="s">
        <v>523</v>
      </c>
      <c r="R34" s="366">
        <v>29</v>
      </c>
      <c r="S34" s="367">
        <v>0.38</v>
      </c>
      <c r="T34" s="368">
        <f t="shared" si="2"/>
        <v>0.75590345727332009</v>
      </c>
      <c r="U34" s="368">
        <f t="shared" si="3"/>
        <v>0.24305283757338536</v>
      </c>
    </row>
    <row r="35" spans="1:21" ht="12.75" x14ac:dyDescent="0.2">
      <c r="A35" s="348" t="s">
        <v>38</v>
      </c>
      <c r="B35" s="349">
        <v>297</v>
      </c>
      <c r="C35" s="349">
        <v>2808</v>
      </c>
      <c r="D35" s="349">
        <v>1450</v>
      </c>
      <c r="E35" s="349">
        <v>4555</v>
      </c>
      <c r="F35" s="488">
        <v>6.52030735E-2</v>
      </c>
      <c r="H35" s="602"/>
      <c r="I35" s="365" t="s">
        <v>78</v>
      </c>
      <c r="J35" s="366">
        <v>151</v>
      </c>
      <c r="K35" s="367">
        <v>1.97</v>
      </c>
      <c r="L35" s="368">
        <f t="shared" si="0"/>
        <v>0.19739073711676453</v>
      </c>
      <c r="M35" s="368">
        <f t="shared" si="1"/>
        <v>0.80260926288323542</v>
      </c>
      <c r="N35" s="371"/>
      <c r="O35" s="602"/>
      <c r="P35" s="365" t="s">
        <v>53</v>
      </c>
      <c r="Q35" s="370" t="s">
        <v>524</v>
      </c>
      <c r="R35" s="366">
        <v>15</v>
      </c>
      <c r="S35" s="367">
        <v>0.2</v>
      </c>
      <c r="T35" s="368">
        <f t="shared" si="2"/>
        <v>0.77964774951076299</v>
      </c>
      <c r="U35" s="368">
        <f t="shared" si="3"/>
        <v>0.24109589041095875</v>
      </c>
    </row>
    <row r="36" spans="1:21" ht="12.75" x14ac:dyDescent="0.2">
      <c r="A36" s="348" t="s">
        <v>39</v>
      </c>
      <c r="B36" s="349" t="s">
        <v>564</v>
      </c>
      <c r="C36" s="349">
        <v>461</v>
      </c>
      <c r="D36" s="349">
        <v>77</v>
      </c>
      <c r="E36" s="349">
        <v>538</v>
      </c>
      <c r="F36" s="488">
        <v>0</v>
      </c>
      <c r="H36" s="602"/>
      <c r="I36" s="365" t="s">
        <v>23</v>
      </c>
      <c r="J36" s="366">
        <v>159</v>
      </c>
      <c r="K36" s="367">
        <v>2.0699999999999998</v>
      </c>
      <c r="L36" s="368">
        <f t="shared" si="0"/>
        <v>0.21813437703848665</v>
      </c>
      <c r="M36" s="368">
        <f t="shared" si="1"/>
        <v>0.7818656229615133</v>
      </c>
      <c r="N36" s="371"/>
      <c r="O36" s="602"/>
      <c r="P36" s="365" t="s">
        <v>89</v>
      </c>
      <c r="Q36" s="370" t="s">
        <v>524</v>
      </c>
      <c r="R36" s="366">
        <v>182</v>
      </c>
      <c r="S36" s="367">
        <v>2.37</v>
      </c>
      <c r="T36" s="368">
        <f t="shared" si="2"/>
        <v>0.79425962165688169</v>
      </c>
      <c r="U36" s="368">
        <f t="shared" si="3"/>
        <v>0.21735159817351582</v>
      </c>
    </row>
    <row r="37" spans="1:21" ht="12.75" x14ac:dyDescent="0.2">
      <c r="A37" s="348" t="s">
        <v>40</v>
      </c>
      <c r="B37" s="349" t="s">
        <v>564</v>
      </c>
      <c r="C37" s="349">
        <v>240</v>
      </c>
      <c r="D37" s="349">
        <v>75</v>
      </c>
      <c r="E37" s="349">
        <v>315</v>
      </c>
      <c r="F37" s="488">
        <v>0</v>
      </c>
      <c r="H37" s="602"/>
      <c r="I37" s="365" t="s">
        <v>49</v>
      </c>
      <c r="J37" s="366">
        <v>178</v>
      </c>
      <c r="K37" s="367">
        <v>2.3199999999999998</v>
      </c>
      <c r="L37" s="368">
        <f t="shared" si="0"/>
        <v>0.24135681669928247</v>
      </c>
      <c r="M37" s="368">
        <f t="shared" si="1"/>
        <v>0.75864318330071745</v>
      </c>
      <c r="N37" s="371"/>
      <c r="O37" s="602"/>
      <c r="P37" s="365" t="s">
        <v>45</v>
      </c>
      <c r="Q37" s="370" t="s">
        <v>525</v>
      </c>
      <c r="R37" s="366">
        <v>112</v>
      </c>
      <c r="S37" s="367">
        <v>1.46</v>
      </c>
      <c r="T37" s="368">
        <f t="shared" si="2"/>
        <v>0.89210697977821241</v>
      </c>
      <c r="U37" s="368">
        <f t="shared" si="3"/>
        <v>0.20273972602739709</v>
      </c>
    </row>
    <row r="38" spans="1:21" ht="12.75" x14ac:dyDescent="0.2">
      <c r="A38" s="348" t="s">
        <v>41</v>
      </c>
      <c r="B38" s="349" t="s">
        <v>564</v>
      </c>
      <c r="C38" s="349">
        <v>302</v>
      </c>
      <c r="D38" s="349">
        <v>69</v>
      </c>
      <c r="E38" s="349">
        <v>371</v>
      </c>
      <c r="F38" s="488">
        <v>0</v>
      </c>
      <c r="H38" s="603"/>
      <c r="I38" s="365" t="s">
        <v>89</v>
      </c>
      <c r="J38" s="366">
        <v>182</v>
      </c>
      <c r="K38" s="367">
        <v>2.37</v>
      </c>
      <c r="L38" s="368">
        <f t="shared" si="0"/>
        <v>0.26510110893672539</v>
      </c>
      <c r="M38" s="368">
        <f t="shared" si="1"/>
        <v>0.73489889106327455</v>
      </c>
      <c r="N38" s="371"/>
      <c r="O38" s="602"/>
      <c r="P38" s="365" t="s">
        <v>12</v>
      </c>
      <c r="Q38" s="370" t="s">
        <v>526</v>
      </c>
      <c r="R38" s="366">
        <v>750</v>
      </c>
      <c r="S38" s="367">
        <v>9.7799999999999994</v>
      </c>
      <c r="T38" s="368">
        <f t="shared" si="2"/>
        <v>0.89471624266144789</v>
      </c>
      <c r="U38" s="368">
        <f t="shared" si="3"/>
        <v>0.10489236790606637</v>
      </c>
    </row>
    <row r="39" spans="1:21" ht="12.75" x14ac:dyDescent="0.2">
      <c r="A39" s="348" t="s">
        <v>42</v>
      </c>
      <c r="B39" s="349" t="s">
        <v>564</v>
      </c>
      <c r="C39" s="349">
        <v>93</v>
      </c>
      <c r="D39" s="349">
        <v>13</v>
      </c>
      <c r="E39" s="349">
        <v>106</v>
      </c>
      <c r="F39" s="488">
        <v>0</v>
      </c>
      <c r="H39" s="601" t="s">
        <v>135</v>
      </c>
      <c r="I39" s="365" t="s">
        <v>22</v>
      </c>
      <c r="J39" s="366">
        <v>201</v>
      </c>
      <c r="K39" s="367">
        <v>2.62</v>
      </c>
      <c r="L39" s="368">
        <f t="shared" si="0"/>
        <v>0.29132420091324202</v>
      </c>
      <c r="M39" s="368">
        <f t="shared" si="1"/>
        <v>0.70867579908675793</v>
      </c>
      <c r="N39" s="371"/>
      <c r="O39" s="602"/>
      <c r="P39" s="365" t="s">
        <v>71</v>
      </c>
      <c r="Q39" s="370" t="s">
        <v>527</v>
      </c>
      <c r="R39" s="366">
        <v>20</v>
      </c>
      <c r="S39" s="367">
        <v>0.26</v>
      </c>
      <c r="T39" s="368">
        <f t="shared" si="2"/>
        <v>0.90854533594259601</v>
      </c>
      <c r="U39" s="368">
        <f t="shared" si="3"/>
        <v>0.10228310502283089</v>
      </c>
    </row>
    <row r="40" spans="1:21" ht="12.75" x14ac:dyDescent="0.2">
      <c r="A40" s="348" t="s">
        <v>43</v>
      </c>
      <c r="B40" s="349" t="s">
        <v>564</v>
      </c>
      <c r="C40" s="349">
        <v>173</v>
      </c>
      <c r="D40" s="349">
        <v>117</v>
      </c>
      <c r="E40" s="349">
        <v>290</v>
      </c>
      <c r="F40" s="488">
        <v>0</v>
      </c>
      <c r="H40" s="602"/>
      <c r="I40" s="365" t="s">
        <v>74</v>
      </c>
      <c r="J40" s="366">
        <v>207</v>
      </c>
      <c r="K40" s="367">
        <v>2.7</v>
      </c>
      <c r="L40" s="368">
        <f t="shared" si="0"/>
        <v>0.31833007175472927</v>
      </c>
      <c r="M40" s="368">
        <f t="shared" si="1"/>
        <v>0.68166992824527062</v>
      </c>
      <c r="N40" s="371"/>
      <c r="O40" s="603"/>
      <c r="P40" s="365" t="s">
        <v>72</v>
      </c>
      <c r="Q40" s="370" t="s">
        <v>528</v>
      </c>
      <c r="R40" s="366">
        <v>106</v>
      </c>
      <c r="S40" s="367">
        <v>1.38</v>
      </c>
      <c r="T40" s="368">
        <f t="shared" si="2"/>
        <v>0.93933463796477479</v>
      </c>
      <c r="U40" s="368">
        <f t="shared" si="3"/>
        <v>8.8454011741682811E-2</v>
      </c>
    </row>
    <row r="41" spans="1:21" ht="12.75" x14ac:dyDescent="0.2">
      <c r="A41" s="348" t="s">
        <v>44</v>
      </c>
      <c r="B41" s="349">
        <v>14</v>
      </c>
      <c r="C41" s="349">
        <v>47</v>
      </c>
      <c r="D41" s="349">
        <v>4</v>
      </c>
      <c r="E41" s="349">
        <v>65</v>
      </c>
      <c r="F41" s="488">
        <v>0.21538461540000001</v>
      </c>
      <c r="H41" s="602"/>
      <c r="I41" s="365" t="s">
        <v>128</v>
      </c>
      <c r="J41" s="366">
        <v>223</v>
      </c>
      <c r="K41" s="367">
        <v>2.91</v>
      </c>
      <c r="L41" s="368">
        <f t="shared" si="0"/>
        <v>0.34742335290280496</v>
      </c>
      <c r="M41" s="368">
        <f t="shared" si="1"/>
        <v>0.65257664709719498</v>
      </c>
      <c r="N41" s="371"/>
      <c r="O41" s="601" t="s">
        <v>141</v>
      </c>
      <c r="P41" s="365" t="s">
        <v>104</v>
      </c>
      <c r="Q41" s="370" t="s">
        <v>529</v>
      </c>
      <c r="R41" s="366">
        <v>236</v>
      </c>
      <c r="S41" s="367">
        <v>3.08</v>
      </c>
      <c r="T41" s="368">
        <f t="shared" si="2"/>
        <v>0.94181343770384851</v>
      </c>
      <c r="U41" s="368">
        <f t="shared" si="3"/>
        <v>5.7664709719504076E-2</v>
      </c>
    </row>
    <row r="42" spans="1:21" ht="12.75" x14ac:dyDescent="0.2">
      <c r="A42" s="348" t="s">
        <v>45</v>
      </c>
      <c r="B42" s="349">
        <v>112</v>
      </c>
      <c r="C42" s="349">
        <v>580</v>
      </c>
      <c r="D42" s="349">
        <v>153</v>
      </c>
      <c r="E42" s="349">
        <v>845</v>
      </c>
      <c r="F42" s="488">
        <v>0.13254437869999999</v>
      </c>
      <c r="H42" s="602"/>
      <c r="I42" s="365" t="s">
        <v>104</v>
      </c>
      <c r="J42" s="366">
        <v>236</v>
      </c>
      <c r="K42" s="367">
        <v>3.08</v>
      </c>
      <c r="L42" s="368">
        <f t="shared" si="0"/>
        <v>0.37821265492498368</v>
      </c>
      <c r="M42" s="368">
        <f t="shared" si="1"/>
        <v>0.62178734507501621</v>
      </c>
      <c r="N42" s="371"/>
      <c r="O42" s="602"/>
      <c r="P42" s="365" t="s">
        <v>106</v>
      </c>
      <c r="Q42" s="370" t="s">
        <v>530</v>
      </c>
      <c r="R42" s="366">
        <v>19</v>
      </c>
      <c r="S42" s="367">
        <v>0.25</v>
      </c>
      <c r="T42" s="368">
        <f t="shared" si="2"/>
        <v>0.94677103718199596</v>
      </c>
      <c r="U42" s="368">
        <f t="shared" si="3"/>
        <v>5.5185909980430367E-2</v>
      </c>
    </row>
    <row r="43" spans="1:21" ht="12.75" x14ac:dyDescent="0.2">
      <c r="A43" s="348" t="s">
        <v>46</v>
      </c>
      <c r="B43" s="349" t="s">
        <v>564</v>
      </c>
      <c r="C43" s="349">
        <v>472</v>
      </c>
      <c r="D43" s="349">
        <v>233</v>
      </c>
      <c r="E43" s="349">
        <v>705</v>
      </c>
      <c r="F43" s="488">
        <v>0</v>
      </c>
      <c r="H43" s="602"/>
      <c r="I43" s="365" t="s">
        <v>118</v>
      </c>
      <c r="J43" s="366">
        <v>252</v>
      </c>
      <c r="K43" s="367">
        <v>3.29</v>
      </c>
      <c r="L43" s="368">
        <f t="shared" si="0"/>
        <v>0.41108936725375078</v>
      </c>
      <c r="M43" s="368">
        <f t="shared" si="1"/>
        <v>0.58891063274624911</v>
      </c>
      <c r="N43" s="371"/>
      <c r="O43" s="602"/>
      <c r="P43" s="365" t="s">
        <v>112</v>
      </c>
      <c r="Q43" s="370" t="s">
        <v>531</v>
      </c>
      <c r="R43" s="366">
        <v>38</v>
      </c>
      <c r="S43" s="367">
        <v>0.5</v>
      </c>
      <c r="T43" s="368">
        <f t="shared" si="2"/>
        <v>0.96177429876059994</v>
      </c>
      <c r="U43" s="368">
        <f t="shared" si="3"/>
        <v>5.0228310502282943E-2</v>
      </c>
    </row>
    <row r="44" spans="1:21" ht="12.75" x14ac:dyDescent="0.2">
      <c r="A44" s="348" t="s">
        <v>47</v>
      </c>
      <c r="B44" s="349">
        <v>24</v>
      </c>
      <c r="C44" s="349">
        <v>26</v>
      </c>
      <c r="D44" s="349">
        <v>5</v>
      </c>
      <c r="E44" s="349">
        <v>55</v>
      </c>
      <c r="F44" s="488">
        <v>0.43636363639999998</v>
      </c>
      <c r="H44" s="602"/>
      <c r="I44" s="365" t="s">
        <v>38</v>
      </c>
      <c r="J44" s="366">
        <v>297</v>
      </c>
      <c r="K44" s="367">
        <v>3.87</v>
      </c>
      <c r="L44" s="368">
        <f t="shared" si="0"/>
        <v>0.44983692106979778</v>
      </c>
      <c r="M44" s="368">
        <f t="shared" si="1"/>
        <v>0.55016307893020211</v>
      </c>
      <c r="N44" s="371"/>
      <c r="O44" s="602"/>
      <c r="P44" s="365" t="s">
        <v>103</v>
      </c>
      <c r="Q44" s="370" t="s">
        <v>532</v>
      </c>
      <c r="R44" s="366">
        <v>115</v>
      </c>
      <c r="S44" s="367">
        <v>1.5</v>
      </c>
      <c r="T44" s="368">
        <f t="shared" si="2"/>
        <v>0.96360078277886474</v>
      </c>
      <c r="U44" s="368">
        <f t="shared" si="3"/>
        <v>3.5225048923678899E-2</v>
      </c>
    </row>
    <row r="45" spans="1:21" ht="12.75" x14ac:dyDescent="0.2">
      <c r="A45" s="348" t="s">
        <v>48</v>
      </c>
      <c r="B45" s="349" t="s">
        <v>564</v>
      </c>
      <c r="C45" s="349">
        <v>249</v>
      </c>
      <c r="D45" s="349">
        <v>23</v>
      </c>
      <c r="E45" s="349">
        <v>272</v>
      </c>
      <c r="F45" s="488">
        <v>0</v>
      </c>
      <c r="H45" s="603"/>
      <c r="I45" s="365" t="s">
        <v>26</v>
      </c>
      <c r="J45" s="366">
        <v>344</v>
      </c>
      <c r="K45" s="367">
        <v>4.49</v>
      </c>
      <c r="L45" s="368">
        <f t="shared" si="0"/>
        <v>0.49471624266144815</v>
      </c>
      <c r="M45" s="368">
        <f t="shared" si="1"/>
        <v>0.5052837573385518</v>
      </c>
      <c r="N45" s="371"/>
      <c r="O45" s="602"/>
      <c r="P45" s="365" t="s">
        <v>44</v>
      </c>
      <c r="Q45" s="370" t="s">
        <v>533</v>
      </c>
      <c r="R45" s="366">
        <v>14</v>
      </c>
      <c r="S45" s="367">
        <v>0.18</v>
      </c>
      <c r="T45" s="368">
        <f t="shared" si="2"/>
        <v>0.96529680365296777</v>
      </c>
      <c r="U45" s="368">
        <f t="shared" si="3"/>
        <v>3.3398564905414062E-2</v>
      </c>
    </row>
    <row r="46" spans="1:21" ht="12.75" x14ac:dyDescent="0.2">
      <c r="A46" s="348" t="s">
        <v>49</v>
      </c>
      <c r="B46" s="349">
        <v>178</v>
      </c>
      <c r="C46" s="349">
        <v>2391</v>
      </c>
      <c r="D46" s="349">
        <v>708</v>
      </c>
      <c r="E46" s="349">
        <v>3277</v>
      </c>
      <c r="F46" s="488">
        <v>5.4317973800000002E-2</v>
      </c>
      <c r="H46" s="601" t="s">
        <v>136</v>
      </c>
      <c r="I46" s="365" t="s">
        <v>94</v>
      </c>
      <c r="J46" s="366">
        <v>538</v>
      </c>
      <c r="K46" s="367">
        <v>7.02</v>
      </c>
      <c r="L46" s="368">
        <f t="shared" si="0"/>
        <v>0.56490541422048268</v>
      </c>
      <c r="M46" s="368">
        <f t="shared" si="1"/>
        <v>0.43509458577951721</v>
      </c>
      <c r="N46" s="371"/>
      <c r="O46" s="602"/>
      <c r="P46" s="365" t="s">
        <v>84</v>
      </c>
      <c r="Q46" s="370" t="s">
        <v>534</v>
      </c>
      <c r="R46" s="366">
        <v>13</v>
      </c>
      <c r="S46" s="367">
        <v>0.17</v>
      </c>
      <c r="T46" s="368">
        <f t="shared" si="2"/>
        <v>0.96881930854533571</v>
      </c>
      <c r="U46" s="368">
        <f t="shared" si="3"/>
        <v>3.1702544031310995E-2</v>
      </c>
    </row>
    <row r="47" spans="1:21" ht="12.75" x14ac:dyDescent="0.2">
      <c r="A47" s="348" t="s">
        <v>50</v>
      </c>
      <c r="B47" s="349" t="s">
        <v>564</v>
      </c>
      <c r="C47" s="349">
        <v>138</v>
      </c>
      <c r="D47" s="349">
        <v>13</v>
      </c>
      <c r="E47" s="349">
        <v>151</v>
      </c>
      <c r="F47" s="488">
        <v>0</v>
      </c>
      <c r="H47" s="602"/>
      <c r="I47" s="365" t="s">
        <v>75</v>
      </c>
      <c r="J47" s="366">
        <v>573</v>
      </c>
      <c r="K47" s="367">
        <v>7.48</v>
      </c>
      <c r="L47" s="368">
        <f t="shared" si="0"/>
        <v>0.63966079582517932</v>
      </c>
      <c r="M47" s="368">
        <f t="shared" si="1"/>
        <v>0.36033920417482052</v>
      </c>
      <c r="N47" s="371"/>
      <c r="O47" s="603"/>
      <c r="P47" s="365" t="s">
        <v>97</v>
      </c>
      <c r="Q47" s="370" t="s">
        <v>535</v>
      </c>
      <c r="R47" s="366">
        <v>27</v>
      </c>
      <c r="S47" s="367">
        <v>0.35</v>
      </c>
      <c r="T47" s="368">
        <f t="shared" si="2"/>
        <v>0.98238747553816019</v>
      </c>
      <c r="U47" s="368">
        <f t="shared" si="3"/>
        <v>2.818003913894309E-2</v>
      </c>
    </row>
    <row r="48" spans="1:21" ht="12.75" x14ac:dyDescent="0.2">
      <c r="A48" s="348" t="s">
        <v>51</v>
      </c>
      <c r="B48" s="349" t="s">
        <v>564</v>
      </c>
      <c r="C48" s="349">
        <v>57</v>
      </c>
      <c r="D48" s="349">
        <v>11</v>
      </c>
      <c r="E48" s="349">
        <v>68</v>
      </c>
      <c r="F48" s="488">
        <v>0</v>
      </c>
      <c r="H48" s="602"/>
      <c r="I48" s="365" t="s">
        <v>62</v>
      </c>
      <c r="J48" s="366">
        <v>597</v>
      </c>
      <c r="K48" s="367">
        <v>7.79</v>
      </c>
      <c r="L48" s="368">
        <f t="shared" si="0"/>
        <v>0.7175472928897586</v>
      </c>
      <c r="M48" s="368">
        <f t="shared" si="1"/>
        <v>0.28245270711024129</v>
      </c>
      <c r="N48" s="371"/>
      <c r="O48" s="601" t="s">
        <v>142</v>
      </c>
      <c r="P48" s="365" t="s">
        <v>21</v>
      </c>
      <c r="Q48" s="370" t="s">
        <v>536</v>
      </c>
      <c r="R48" s="366">
        <v>104</v>
      </c>
      <c r="S48" s="367">
        <v>1.36</v>
      </c>
      <c r="T48" s="368">
        <f t="shared" si="2"/>
        <v>0.98369210697977794</v>
      </c>
      <c r="U48" s="368">
        <f t="shared" si="3"/>
        <v>1.4611872146118563E-2</v>
      </c>
    </row>
    <row r="49" spans="1:21" ht="12.75" x14ac:dyDescent="0.2">
      <c r="A49" s="348" t="s">
        <v>52</v>
      </c>
      <c r="B49" s="349" t="s">
        <v>564</v>
      </c>
      <c r="C49" s="349">
        <v>334</v>
      </c>
      <c r="D49" s="349">
        <v>31</v>
      </c>
      <c r="E49" s="349">
        <v>365</v>
      </c>
      <c r="F49" s="488">
        <v>0</v>
      </c>
      <c r="H49" s="602"/>
      <c r="I49" s="365" t="s">
        <v>12</v>
      </c>
      <c r="J49" s="366">
        <v>750</v>
      </c>
      <c r="K49" s="367">
        <v>9.7799999999999994</v>
      </c>
      <c r="L49" s="368">
        <f t="shared" si="0"/>
        <v>0.81539465101108932</v>
      </c>
      <c r="M49" s="368">
        <f t="shared" si="1"/>
        <v>0.18460534898891057</v>
      </c>
      <c r="N49" s="371"/>
      <c r="O49" s="602"/>
      <c r="P49" s="365" t="s">
        <v>98</v>
      </c>
      <c r="Q49" s="370" t="s">
        <v>537</v>
      </c>
      <c r="R49" s="366">
        <v>10</v>
      </c>
      <c r="S49" s="367">
        <v>0.13</v>
      </c>
      <c r="T49" s="368">
        <f t="shared" si="2"/>
        <v>0.99386823222439635</v>
      </c>
      <c r="U49" s="368">
        <f t="shared" si="3"/>
        <v>1.330724070450082E-2</v>
      </c>
    </row>
    <row r="50" spans="1:21" ht="12.75" x14ac:dyDescent="0.2">
      <c r="A50" s="348" t="s">
        <v>53</v>
      </c>
      <c r="B50" s="349">
        <v>15</v>
      </c>
      <c r="C50" s="349">
        <v>95</v>
      </c>
      <c r="D50" s="349">
        <v>4</v>
      </c>
      <c r="E50" s="349">
        <v>114</v>
      </c>
      <c r="F50" s="488">
        <v>0.13157894740000001</v>
      </c>
      <c r="H50" s="603"/>
      <c r="I50" s="365" t="s">
        <v>30</v>
      </c>
      <c r="J50" s="366">
        <v>1415</v>
      </c>
      <c r="K50" s="367">
        <v>18.46</v>
      </c>
      <c r="L50" s="368">
        <f t="shared" si="0"/>
        <v>1</v>
      </c>
      <c r="M50" s="368">
        <f t="shared" si="1"/>
        <v>0</v>
      </c>
      <c r="N50" s="371"/>
      <c r="O50" s="602"/>
      <c r="P50" s="365" t="s">
        <v>79</v>
      </c>
      <c r="Q50" s="370" t="s">
        <v>538</v>
      </c>
      <c r="R50" s="366">
        <v>78</v>
      </c>
      <c r="S50" s="367">
        <v>1.02</v>
      </c>
      <c r="T50" s="368">
        <f t="shared" si="2"/>
        <v>0.99699934768427889</v>
      </c>
      <c r="U50" s="368">
        <f t="shared" si="3"/>
        <v>3.1311154598824241E-3</v>
      </c>
    </row>
    <row r="51" spans="1:21" ht="12.75" x14ac:dyDescent="0.2">
      <c r="A51" s="348" t="s">
        <v>54</v>
      </c>
      <c r="B51" s="349" t="s">
        <v>564</v>
      </c>
      <c r="C51" s="349">
        <v>163</v>
      </c>
      <c r="D51" s="349">
        <v>20</v>
      </c>
      <c r="E51" s="349">
        <v>183</v>
      </c>
      <c r="F51" s="488">
        <v>0</v>
      </c>
      <c r="H51" s="373"/>
      <c r="I51" s="373"/>
      <c r="J51" s="373"/>
      <c r="K51" s="373"/>
      <c r="L51" s="374"/>
      <c r="M51" s="374"/>
      <c r="N51" s="371"/>
      <c r="O51" s="603"/>
      <c r="P51" s="365" t="s">
        <v>47</v>
      </c>
      <c r="Q51" s="370" t="s">
        <v>539</v>
      </c>
      <c r="R51" s="366">
        <v>24</v>
      </c>
      <c r="S51" s="367">
        <v>0.31</v>
      </c>
      <c r="T51" s="368">
        <f t="shared" si="2"/>
        <v>0.99699934768427889</v>
      </c>
      <c r="U51" s="368">
        <f t="shared" si="3"/>
        <v>-1.5916087892087205E-16</v>
      </c>
    </row>
    <row r="52" spans="1:21" x14ac:dyDescent="0.2">
      <c r="A52" s="348" t="s">
        <v>55</v>
      </c>
      <c r="B52" s="349" t="s">
        <v>564</v>
      </c>
      <c r="C52" s="349">
        <v>257</v>
      </c>
      <c r="D52" s="349">
        <v>89</v>
      </c>
      <c r="E52" s="349">
        <v>346</v>
      </c>
      <c r="F52" s="488">
        <v>0</v>
      </c>
    </row>
    <row r="53" spans="1:21" x14ac:dyDescent="0.2">
      <c r="A53" s="348" t="s">
        <v>56</v>
      </c>
      <c r="B53" s="349">
        <v>26</v>
      </c>
      <c r="C53" s="349">
        <v>238</v>
      </c>
      <c r="D53" s="349">
        <v>57</v>
      </c>
      <c r="E53" s="349">
        <v>321</v>
      </c>
      <c r="F53" s="488">
        <v>8.0996884699999994E-2</v>
      </c>
    </row>
    <row r="54" spans="1:21" x14ac:dyDescent="0.2">
      <c r="A54" s="348" t="s">
        <v>57</v>
      </c>
      <c r="B54" s="349" t="s">
        <v>564</v>
      </c>
      <c r="C54" s="349">
        <v>140</v>
      </c>
      <c r="D54" s="349">
        <v>6</v>
      </c>
      <c r="E54" s="349">
        <v>146</v>
      </c>
      <c r="F54" s="488">
        <v>0</v>
      </c>
    </row>
    <row r="55" spans="1:21" x14ac:dyDescent="0.2">
      <c r="A55" s="348" t="s">
        <v>58</v>
      </c>
      <c r="B55" s="349" t="s">
        <v>564</v>
      </c>
      <c r="C55" s="349">
        <v>119</v>
      </c>
      <c r="D55" s="349">
        <v>57</v>
      </c>
      <c r="E55" s="349">
        <v>176</v>
      </c>
      <c r="F55" s="488">
        <v>0</v>
      </c>
    </row>
    <row r="56" spans="1:21" x14ac:dyDescent="0.2">
      <c r="A56" s="348" t="s">
        <v>59</v>
      </c>
      <c r="B56" s="349" t="s">
        <v>564</v>
      </c>
      <c r="C56" s="349">
        <v>163</v>
      </c>
      <c r="D56" s="349">
        <v>9</v>
      </c>
      <c r="E56" s="349">
        <v>172</v>
      </c>
      <c r="F56" s="488">
        <v>0</v>
      </c>
    </row>
    <row r="57" spans="1:21" x14ac:dyDescent="0.2">
      <c r="A57" s="348" t="s">
        <v>60</v>
      </c>
      <c r="B57" s="349">
        <v>25</v>
      </c>
      <c r="C57" s="349">
        <v>150</v>
      </c>
      <c r="D57" s="349">
        <v>34</v>
      </c>
      <c r="E57" s="349">
        <v>209</v>
      </c>
      <c r="F57" s="488">
        <v>0.1196172249</v>
      </c>
    </row>
    <row r="58" spans="1:21" x14ac:dyDescent="0.2">
      <c r="A58" s="348" t="s">
        <v>61</v>
      </c>
      <c r="B58" s="349" t="s">
        <v>564</v>
      </c>
      <c r="C58" s="349">
        <v>268</v>
      </c>
      <c r="D58" s="349">
        <v>106</v>
      </c>
      <c r="E58" s="349">
        <v>374</v>
      </c>
      <c r="F58" s="488">
        <v>0</v>
      </c>
    </row>
    <row r="59" spans="1:21" x14ac:dyDescent="0.2">
      <c r="A59" s="348" t="s">
        <v>62</v>
      </c>
      <c r="B59" s="349">
        <v>597</v>
      </c>
      <c r="C59" s="349">
        <v>2903</v>
      </c>
      <c r="D59" s="349">
        <v>1799</v>
      </c>
      <c r="E59" s="349">
        <v>5299</v>
      </c>
      <c r="F59" s="488">
        <v>0.11266276660000001</v>
      </c>
    </row>
    <row r="60" spans="1:21" x14ac:dyDescent="0.2">
      <c r="A60" s="348" t="s">
        <v>63</v>
      </c>
      <c r="B60" s="349" t="s">
        <v>564</v>
      </c>
      <c r="C60" s="349">
        <v>531</v>
      </c>
      <c r="D60" s="349">
        <v>136</v>
      </c>
      <c r="E60" s="349">
        <v>667</v>
      </c>
      <c r="F60" s="488">
        <v>0</v>
      </c>
    </row>
    <row r="61" spans="1:21" x14ac:dyDescent="0.2">
      <c r="A61" s="348" t="s">
        <v>64</v>
      </c>
      <c r="B61" s="349" t="s">
        <v>564</v>
      </c>
      <c r="C61" s="349">
        <v>232</v>
      </c>
      <c r="D61" s="349">
        <v>8</v>
      </c>
      <c r="E61" s="349">
        <v>240</v>
      </c>
      <c r="F61" s="488">
        <v>0</v>
      </c>
    </row>
    <row r="62" spans="1:21" x14ac:dyDescent="0.2">
      <c r="A62" s="348" t="s">
        <v>65</v>
      </c>
      <c r="B62" s="349" t="s">
        <v>564</v>
      </c>
      <c r="C62" s="349">
        <v>776</v>
      </c>
      <c r="D62" s="349">
        <v>26</v>
      </c>
      <c r="E62" s="349">
        <v>802</v>
      </c>
      <c r="F62" s="488">
        <v>0</v>
      </c>
    </row>
    <row r="63" spans="1:21" x14ac:dyDescent="0.2">
      <c r="A63" s="348" t="s">
        <v>66</v>
      </c>
      <c r="B63" s="349" t="s">
        <v>564</v>
      </c>
      <c r="C63" s="349">
        <v>557</v>
      </c>
      <c r="D63" s="349">
        <v>58</v>
      </c>
      <c r="E63" s="349">
        <v>615</v>
      </c>
      <c r="F63" s="488">
        <v>0</v>
      </c>
    </row>
    <row r="64" spans="1:21" x14ac:dyDescent="0.2">
      <c r="A64" s="348" t="s">
        <v>67</v>
      </c>
      <c r="B64" s="349" t="s">
        <v>564</v>
      </c>
      <c r="C64" s="349">
        <v>126</v>
      </c>
      <c r="D64" s="349">
        <v>16</v>
      </c>
      <c r="E64" s="349">
        <v>142</v>
      </c>
      <c r="F64" s="488">
        <v>0</v>
      </c>
    </row>
    <row r="65" spans="1:6" x14ac:dyDescent="0.2">
      <c r="A65" s="348" t="s">
        <v>68</v>
      </c>
      <c r="B65" s="349" t="s">
        <v>564</v>
      </c>
      <c r="C65" s="349">
        <v>184</v>
      </c>
      <c r="D65" s="349">
        <v>14</v>
      </c>
      <c r="E65" s="349">
        <v>198</v>
      </c>
      <c r="F65" s="488">
        <v>0</v>
      </c>
    </row>
    <row r="66" spans="1:6" x14ac:dyDescent="0.2">
      <c r="A66" s="348" t="s">
        <v>69</v>
      </c>
      <c r="B66" s="349" t="s">
        <v>564</v>
      </c>
      <c r="C66" s="349">
        <v>80</v>
      </c>
      <c r="D66" s="349">
        <v>18</v>
      </c>
      <c r="E66" s="349">
        <v>98</v>
      </c>
      <c r="F66" s="488">
        <v>0</v>
      </c>
    </row>
    <row r="67" spans="1:6" x14ac:dyDescent="0.2">
      <c r="A67" s="348" t="s">
        <v>70</v>
      </c>
      <c r="B67" s="349" t="s">
        <v>564</v>
      </c>
      <c r="C67" s="349">
        <v>444</v>
      </c>
      <c r="D67" s="349">
        <v>74</v>
      </c>
      <c r="E67" s="349">
        <v>518</v>
      </c>
      <c r="F67" s="488">
        <v>0</v>
      </c>
    </row>
    <row r="68" spans="1:6" x14ac:dyDescent="0.2">
      <c r="A68" s="348" t="s">
        <v>71</v>
      </c>
      <c r="B68" s="349">
        <v>20</v>
      </c>
      <c r="C68" s="349">
        <v>91</v>
      </c>
      <c r="D68" s="349">
        <v>26</v>
      </c>
      <c r="E68" s="349">
        <v>137</v>
      </c>
      <c r="F68" s="488">
        <v>0.1459854015</v>
      </c>
    </row>
    <row r="69" spans="1:6" x14ac:dyDescent="0.2">
      <c r="A69" s="348" t="s">
        <v>72</v>
      </c>
      <c r="B69" s="349">
        <v>106</v>
      </c>
      <c r="C69" s="349">
        <v>376</v>
      </c>
      <c r="D69" s="349">
        <v>238</v>
      </c>
      <c r="E69" s="349">
        <v>720</v>
      </c>
      <c r="F69" s="488">
        <v>0.1472222222</v>
      </c>
    </row>
    <row r="70" spans="1:6" x14ac:dyDescent="0.2">
      <c r="A70" s="348" t="s">
        <v>73</v>
      </c>
      <c r="B70" s="349" t="s">
        <v>564</v>
      </c>
      <c r="C70" s="349">
        <v>200</v>
      </c>
      <c r="D70" s="349">
        <v>42</v>
      </c>
      <c r="E70" s="349">
        <v>242</v>
      </c>
      <c r="F70" s="488">
        <v>0</v>
      </c>
    </row>
    <row r="71" spans="1:6" x14ac:dyDescent="0.2">
      <c r="A71" s="348" t="s">
        <v>74</v>
      </c>
      <c r="B71" s="349">
        <v>207</v>
      </c>
      <c r="C71" s="349">
        <v>2629</v>
      </c>
      <c r="D71" s="349">
        <v>578</v>
      </c>
      <c r="E71" s="349">
        <v>3414</v>
      </c>
      <c r="F71" s="488">
        <v>6.0632688900000002E-2</v>
      </c>
    </row>
    <row r="72" spans="1:6" x14ac:dyDescent="0.2">
      <c r="A72" s="348" t="s">
        <v>75</v>
      </c>
      <c r="B72" s="349">
        <v>573</v>
      </c>
      <c r="C72" s="349">
        <v>3116</v>
      </c>
      <c r="D72" s="349">
        <v>1480</v>
      </c>
      <c r="E72" s="349">
        <v>5169</v>
      </c>
      <c r="F72" s="488">
        <v>0.1108531631</v>
      </c>
    </row>
    <row r="73" spans="1:6" x14ac:dyDescent="0.2">
      <c r="A73" s="348" t="s">
        <v>76</v>
      </c>
      <c r="B73" s="349" t="s">
        <v>564</v>
      </c>
      <c r="C73" s="349">
        <v>156</v>
      </c>
      <c r="D73" s="349">
        <v>39</v>
      </c>
      <c r="E73" s="349">
        <v>195</v>
      </c>
      <c r="F73" s="488">
        <v>0</v>
      </c>
    </row>
    <row r="74" spans="1:6" x14ac:dyDescent="0.2">
      <c r="A74" s="348" t="s">
        <v>77</v>
      </c>
      <c r="B74" s="349" t="s">
        <v>564</v>
      </c>
      <c r="C74" s="349">
        <v>157</v>
      </c>
      <c r="D74" s="349">
        <v>7</v>
      </c>
      <c r="E74" s="349">
        <v>164</v>
      </c>
      <c r="F74" s="488">
        <v>0</v>
      </c>
    </row>
    <row r="75" spans="1:6" x14ac:dyDescent="0.2">
      <c r="A75" s="348" t="s">
        <v>78</v>
      </c>
      <c r="B75" s="349">
        <v>151</v>
      </c>
      <c r="C75" s="349">
        <v>2320</v>
      </c>
      <c r="D75" s="349">
        <v>1037</v>
      </c>
      <c r="E75" s="349">
        <v>3508</v>
      </c>
      <c r="F75" s="488">
        <v>4.3044469799999999E-2</v>
      </c>
    </row>
    <row r="76" spans="1:6" x14ac:dyDescent="0.2">
      <c r="A76" s="348" t="s">
        <v>79</v>
      </c>
      <c r="B76" s="349">
        <v>78</v>
      </c>
      <c r="C76" s="349">
        <v>109</v>
      </c>
      <c r="D76" s="349">
        <v>18</v>
      </c>
      <c r="E76" s="349">
        <v>205</v>
      </c>
      <c r="F76" s="488">
        <v>0.3804878049</v>
      </c>
    </row>
    <row r="77" spans="1:6" x14ac:dyDescent="0.2">
      <c r="A77" s="348" t="s">
        <v>80</v>
      </c>
      <c r="B77" s="349" t="s">
        <v>564</v>
      </c>
      <c r="C77" s="349">
        <v>126</v>
      </c>
      <c r="D77" s="349">
        <v>35</v>
      </c>
      <c r="E77" s="349">
        <v>161</v>
      </c>
      <c r="F77" s="488">
        <v>0</v>
      </c>
    </row>
    <row r="78" spans="1:6" x14ac:dyDescent="0.2">
      <c r="A78" s="348" t="s">
        <v>81</v>
      </c>
      <c r="B78" s="349" t="s">
        <v>564</v>
      </c>
      <c r="C78" s="349">
        <v>210</v>
      </c>
      <c r="D78" s="349">
        <v>31</v>
      </c>
      <c r="E78" s="349">
        <v>241</v>
      </c>
      <c r="F78" s="488">
        <v>0</v>
      </c>
    </row>
    <row r="79" spans="1:6" x14ac:dyDescent="0.2">
      <c r="A79" s="348" t="s">
        <v>82</v>
      </c>
      <c r="B79" s="349" t="s">
        <v>564</v>
      </c>
      <c r="C79" s="349">
        <v>40</v>
      </c>
      <c r="D79" s="349">
        <v>13</v>
      </c>
      <c r="E79" s="349">
        <v>53</v>
      </c>
      <c r="F79" s="488">
        <v>0</v>
      </c>
    </row>
    <row r="80" spans="1:6" x14ac:dyDescent="0.2">
      <c r="A80" s="348" t="s">
        <v>83</v>
      </c>
      <c r="B80" s="349">
        <v>6</v>
      </c>
      <c r="C80" s="349">
        <v>70</v>
      </c>
      <c r="D80" s="349">
        <v>2</v>
      </c>
      <c r="E80" s="349">
        <v>78</v>
      </c>
      <c r="F80" s="488">
        <v>7.6923076899999998E-2</v>
      </c>
    </row>
    <row r="81" spans="1:6" x14ac:dyDescent="0.2">
      <c r="A81" s="348" t="s">
        <v>84</v>
      </c>
      <c r="B81" s="349">
        <v>13</v>
      </c>
      <c r="C81" s="349">
        <v>38</v>
      </c>
      <c r="D81" s="349">
        <v>7</v>
      </c>
      <c r="E81" s="349">
        <v>58</v>
      </c>
      <c r="F81" s="488">
        <v>0.22413793100000001</v>
      </c>
    </row>
    <row r="82" spans="1:6" x14ac:dyDescent="0.2">
      <c r="A82" s="348" t="s">
        <v>85</v>
      </c>
      <c r="B82" s="349" t="s">
        <v>564</v>
      </c>
      <c r="C82" s="349">
        <v>104</v>
      </c>
      <c r="D82" s="349">
        <v>21</v>
      </c>
      <c r="E82" s="349">
        <v>125</v>
      </c>
      <c r="F82" s="488">
        <v>0</v>
      </c>
    </row>
    <row r="83" spans="1:6" x14ac:dyDescent="0.2">
      <c r="A83" s="348" t="s">
        <v>86</v>
      </c>
      <c r="B83" s="349">
        <v>5</v>
      </c>
      <c r="C83" s="349">
        <v>30</v>
      </c>
      <c r="D83" s="349">
        <v>21</v>
      </c>
      <c r="E83" s="349">
        <v>56</v>
      </c>
      <c r="F83" s="488">
        <v>8.9285714299999999E-2</v>
      </c>
    </row>
    <row r="84" spans="1:6" x14ac:dyDescent="0.2">
      <c r="A84" s="348" t="s">
        <v>87</v>
      </c>
      <c r="B84" s="349" t="s">
        <v>564</v>
      </c>
      <c r="C84" s="349">
        <v>65</v>
      </c>
      <c r="D84" s="349">
        <v>5</v>
      </c>
      <c r="E84" s="349">
        <v>70</v>
      </c>
      <c r="F84" s="488">
        <v>0</v>
      </c>
    </row>
    <row r="85" spans="1:6" x14ac:dyDescent="0.2">
      <c r="A85" s="348" t="s">
        <v>88</v>
      </c>
      <c r="B85" s="349" t="s">
        <v>564</v>
      </c>
      <c r="C85" s="349">
        <v>70</v>
      </c>
      <c r="D85" s="349">
        <v>12</v>
      </c>
      <c r="E85" s="349">
        <v>82</v>
      </c>
      <c r="F85" s="488">
        <v>0</v>
      </c>
    </row>
    <row r="86" spans="1:6" x14ac:dyDescent="0.2">
      <c r="A86" s="348" t="s">
        <v>89</v>
      </c>
      <c r="B86" s="349">
        <v>182</v>
      </c>
      <c r="C86" s="349">
        <v>919</v>
      </c>
      <c r="D86" s="349">
        <v>276</v>
      </c>
      <c r="E86" s="349">
        <v>1377</v>
      </c>
      <c r="F86" s="488">
        <v>0.13217138710000001</v>
      </c>
    </row>
    <row r="87" spans="1:6" x14ac:dyDescent="0.2">
      <c r="A87" s="348" t="s">
        <v>90</v>
      </c>
      <c r="B87" s="349" t="s">
        <v>564</v>
      </c>
      <c r="C87" s="349">
        <v>182</v>
      </c>
      <c r="D87" s="349">
        <v>7</v>
      </c>
      <c r="E87" s="349">
        <v>189</v>
      </c>
      <c r="F87" s="488">
        <v>0</v>
      </c>
    </row>
    <row r="88" spans="1:6" x14ac:dyDescent="0.2">
      <c r="A88" s="348" t="s">
        <v>91</v>
      </c>
      <c r="B88" s="349" t="s">
        <v>564</v>
      </c>
      <c r="C88" s="349">
        <v>365</v>
      </c>
      <c r="D88" s="349">
        <v>3</v>
      </c>
      <c r="E88" s="349">
        <v>368</v>
      </c>
      <c r="F88" s="488">
        <v>0</v>
      </c>
    </row>
    <row r="89" spans="1:6" x14ac:dyDescent="0.2">
      <c r="A89" s="348" t="s">
        <v>92</v>
      </c>
      <c r="B89" s="349" t="s">
        <v>564</v>
      </c>
      <c r="C89" s="349">
        <v>338</v>
      </c>
      <c r="D89" s="349">
        <v>45</v>
      </c>
      <c r="E89" s="349">
        <v>383</v>
      </c>
      <c r="F89" s="488">
        <v>0</v>
      </c>
    </row>
    <row r="90" spans="1:6" x14ac:dyDescent="0.2">
      <c r="A90" s="348" t="s">
        <v>93</v>
      </c>
      <c r="B90" s="349" t="s">
        <v>564</v>
      </c>
      <c r="C90" s="349">
        <v>231</v>
      </c>
      <c r="D90" s="349">
        <v>35</v>
      </c>
      <c r="E90" s="349">
        <v>266</v>
      </c>
      <c r="F90" s="488">
        <v>0</v>
      </c>
    </row>
    <row r="91" spans="1:6" x14ac:dyDescent="0.2">
      <c r="A91" s="348" t="s">
        <v>94</v>
      </c>
      <c r="B91" s="349">
        <v>538</v>
      </c>
      <c r="C91" s="349">
        <v>4099</v>
      </c>
      <c r="D91" s="349">
        <v>584</v>
      </c>
      <c r="E91" s="349">
        <v>5221</v>
      </c>
      <c r="F91" s="488">
        <v>0.10304539359999999</v>
      </c>
    </row>
    <row r="92" spans="1:6" x14ac:dyDescent="0.2">
      <c r="A92" s="348" t="s">
        <v>95</v>
      </c>
      <c r="B92" s="349">
        <v>8</v>
      </c>
      <c r="C92" s="349">
        <v>105</v>
      </c>
      <c r="D92" s="349">
        <v>85</v>
      </c>
      <c r="E92" s="349">
        <v>198</v>
      </c>
      <c r="F92" s="488">
        <v>4.0404040400000001E-2</v>
      </c>
    </row>
    <row r="93" spans="1:6" x14ac:dyDescent="0.2">
      <c r="A93" s="348" t="s">
        <v>96</v>
      </c>
      <c r="B93" s="349">
        <v>24</v>
      </c>
      <c r="C93" s="349">
        <v>250</v>
      </c>
      <c r="D93" s="349">
        <v>7</v>
      </c>
      <c r="E93" s="349">
        <v>281</v>
      </c>
      <c r="F93" s="488">
        <v>8.5409252699999993E-2</v>
      </c>
    </row>
    <row r="94" spans="1:6" x14ac:dyDescent="0.2">
      <c r="A94" s="348" t="s">
        <v>97</v>
      </c>
      <c r="B94" s="349">
        <v>27</v>
      </c>
      <c r="C94" s="349">
        <v>85</v>
      </c>
      <c r="D94" s="349">
        <v>1</v>
      </c>
      <c r="E94" s="349">
        <v>113</v>
      </c>
      <c r="F94" s="488">
        <v>0.23893805309999999</v>
      </c>
    </row>
    <row r="95" spans="1:6" x14ac:dyDescent="0.2">
      <c r="A95" s="348" t="s">
        <v>98</v>
      </c>
      <c r="B95" s="349">
        <v>10</v>
      </c>
      <c r="C95" s="349">
        <v>26</v>
      </c>
      <c r="D95" s="349">
        <v>3</v>
      </c>
      <c r="E95" s="349">
        <v>39</v>
      </c>
      <c r="F95" s="488">
        <v>0.25641025639999998</v>
      </c>
    </row>
    <row r="96" spans="1:6" x14ac:dyDescent="0.2">
      <c r="A96" s="348" t="s">
        <v>99</v>
      </c>
      <c r="B96" s="349">
        <v>6</v>
      </c>
      <c r="C96" s="349">
        <v>64</v>
      </c>
      <c r="D96" s="349">
        <v>12</v>
      </c>
      <c r="E96" s="349">
        <v>82</v>
      </c>
      <c r="F96" s="488">
        <v>7.3170731700000005E-2</v>
      </c>
    </row>
    <row r="97" spans="1:6" x14ac:dyDescent="0.2">
      <c r="A97" s="348" t="s">
        <v>100</v>
      </c>
      <c r="B97" s="349" t="s">
        <v>564</v>
      </c>
      <c r="C97" s="349">
        <v>152</v>
      </c>
      <c r="D97" s="349">
        <v>3</v>
      </c>
      <c r="E97" s="349">
        <v>155</v>
      </c>
      <c r="F97" s="488">
        <v>0</v>
      </c>
    </row>
    <row r="98" spans="1:6" x14ac:dyDescent="0.2">
      <c r="A98" s="348" t="s">
        <v>101</v>
      </c>
      <c r="B98" s="349" t="s">
        <v>564</v>
      </c>
      <c r="C98" s="349">
        <v>597</v>
      </c>
      <c r="D98" s="349">
        <v>392</v>
      </c>
      <c r="E98" s="349">
        <v>989</v>
      </c>
      <c r="F98" s="488">
        <v>0</v>
      </c>
    </row>
    <row r="99" spans="1:6" x14ac:dyDescent="0.2">
      <c r="A99" s="348" t="s">
        <v>102</v>
      </c>
      <c r="B99" s="349">
        <v>11</v>
      </c>
      <c r="C99" s="349">
        <v>155</v>
      </c>
      <c r="D99" s="349">
        <v>9</v>
      </c>
      <c r="E99" s="349">
        <v>175</v>
      </c>
      <c r="F99" s="488">
        <v>6.2857142899999996E-2</v>
      </c>
    </row>
    <row r="100" spans="1:6" x14ac:dyDescent="0.2">
      <c r="A100" s="348" t="s">
        <v>103</v>
      </c>
      <c r="B100" s="349">
        <v>115</v>
      </c>
      <c r="C100" s="349">
        <v>332</v>
      </c>
      <c r="D100" s="349">
        <v>90</v>
      </c>
      <c r="E100" s="349">
        <v>537</v>
      </c>
      <c r="F100" s="488">
        <v>0.21415270019999999</v>
      </c>
    </row>
    <row r="101" spans="1:6" x14ac:dyDescent="0.2">
      <c r="A101" s="348" t="s">
        <v>104</v>
      </c>
      <c r="B101" s="349">
        <v>236</v>
      </c>
      <c r="C101" s="349">
        <v>1058</v>
      </c>
      <c r="D101" s="349">
        <v>256</v>
      </c>
      <c r="E101" s="349">
        <v>1550</v>
      </c>
      <c r="F101" s="488">
        <v>0.15225806450000001</v>
      </c>
    </row>
    <row r="102" spans="1:6" x14ac:dyDescent="0.2">
      <c r="A102" s="348" t="s">
        <v>105</v>
      </c>
      <c r="B102" s="349" t="s">
        <v>564</v>
      </c>
      <c r="C102" s="349">
        <v>267</v>
      </c>
      <c r="D102" s="349">
        <v>42</v>
      </c>
      <c r="E102" s="349">
        <v>309</v>
      </c>
      <c r="F102" s="488">
        <v>0</v>
      </c>
    </row>
    <row r="103" spans="1:6" x14ac:dyDescent="0.2">
      <c r="A103" s="348" t="s">
        <v>106</v>
      </c>
      <c r="B103" s="349">
        <v>19</v>
      </c>
      <c r="C103" s="349">
        <v>86</v>
      </c>
      <c r="D103" s="349">
        <v>6</v>
      </c>
      <c r="E103" s="349">
        <v>111</v>
      </c>
      <c r="F103" s="488">
        <v>0.1711711712</v>
      </c>
    </row>
    <row r="104" spans="1:6" x14ac:dyDescent="0.2">
      <c r="A104" s="348" t="s">
        <v>107</v>
      </c>
      <c r="B104" s="349" t="s">
        <v>564</v>
      </c>
      <c r="C104" s="349">
        <v>336</v>
      </c>
      <c r="D104" s="349">
        <v>20</v>
      </c>
      <c r="E104" s="349">
        <v>356</v>
      </c>
      <c r="F104" s="488">
        <v>0</v>
      </c>
    </row>
    <row r="105" spans="1:6" x14ac:dyDescent="0.2">
      <c r="A105" s="348" t="s">
        <v>108</v>
      </c>
      <c r="B105" s="349" t="s">
        <v>564</v>
      </c>
      <c r="C105" s="349">
        <v>147</v>
      </c>
      <c r="D105" s="349">
        <v>8</v>
      </c>
      <c r="E105" s="349">
        <v>155</v>
      </c>
      <c r="F105" s="488">
        <v>0</v>
      </c>
    </row>
    <row r="106" spans="1:6" x14ac:dyDescent="0.2">
      <c r="A106" s="348" t="s">
        <v>109</v>
      </c>
      <c r="B106" s="349" t="s">
        <v>564</v>
      </c>
      <c r="C106" s="349">
        <v>513</v>
      </c>
      <c r="D106" s="349">
        <v>43</v>
      </c>
      <c r="E106" s="349">
        <v>556</v>
      </c>
      <c r="F106" s="488">
        <v>0</v>
      </c>
    </row>
    <row r="107" spans="1:6" x14ac:dyDescent="0.2">
      <c r="A107" s="348" t="s">
        <v>110</v>
      </c>
      <c r="B107" s="349">
        <v>6</v>
      </c>
      <c r="C107" s="349">
        <v>226</v>
      </c>
      <c r="D107" s="349">
        <v>15</v>
      </c>
      <c r="E107" s="349">
        <v>247</v>
      </c>
      <c r="F107" s="488">
        <v>2.4291498000000002E-2</v>
      </c>
    </row>
    <row r="108" spans="1:6" x14ac:dyDescent="0.2">
      <c r="A108" s="348" t="s">
        <v>111</v>
      </c>
      <c r="B108" s="349">
        <v>23</v>
      </c>
      <c r="C108" s="349">
        <v>753</v>
      </c>
      <c r="D108" s="349">
        <v>149</v>
      </c>
      <c r="E108" s="349">
        <v>925</v>
      </c>
      <c r="F108" s="488">
        <v>2.4864864899999999E-2</v>
      </c>
    </row>
    <row r="109" spans="1:6" x14ac:dyDescent="0.2">
      <c r="A109" s="348" t="s">
        <v>112</v>
      </c>
      <c r="B109" s="349">
        <v>38</v>
      </c>
      <c r="C109" s="349">
        <v>153</v>
      </c>
      <c r="D109" s="349">
        <v>9</v>
      </c>
      <c r="E109" s="349">
        <v>200</v>
      </c>
      <c r="F109" s="488">
        <v>0.19</v>
      </c>
    </row>
    <row r="110" spans="1:6" x14ac:dyDescent="0.2">
      <c r="A110" s="348" t="s">
        <v>113</v>
      </c>
      <c r="B110" s="349" t="s">
        <v>564</v>
      </c>
      <c r="C110" s="349">
        <v>278</v>
      </c>
      <c r="D110" s="349">
        <v>33</v>
      </c>
      <c r="E110" s="349">
        <v>311</v>
      </c>
      <c r="F110" s="488">
        <v>0</v>
      </c>
    </row>
    <row r="111" spans="1:6" x14ac:dyDescent="0.2">
      <c r="A111" s="348" t="s">
        <v>114</v>
      </c>
      <c r="B111" s="349" t="s">
        <v>564</v>
      </c>
      <c r="C111" s="349">
        <v>194</v>
      </c>
      <c r="D111" s="349">
        <v>118</v>
      </c>
      <c r="E111" s="349">
        <v>312</v>
      </c>
      <c r="F111" s="488">
        <v>0</v>
      </c>
    </row>
    <row r="112" spans="1:6" x14ac:dyDescent="0.2">
      <c r="A112" s="348" t="s">
        <v>115</v>
      </c>
      <c r="B112" s="349" t="s">
        <v>564</v>
      </c>
      <c r="C112" s="349">
        <v>292</v>
      </c>
      <c r="D112" s="349">
        <v>1</v>
      </c>
      <c r="E112" s="349">
        <v>293</v>
      </c>
      <c r="F112" s="488">
        <v>0</v>
      </c>
    </row>
    <row r="113" spans="1:6" x14ac:dyDescent="0.2">
      <c r="A113" s="348" t="s">
        <v>116</v>
      </c>
      <c r="B113" s="349">
        <v>12</v>
      </c>
      <c r="C113" s="349">
        <v>104</v>
      </c>
      <c r="D113" s="349">
        <v>51</v>
      </c>
      <c r="E113" s="349">
        <v>167</v>
      </c>
      <c r="F113" s="488">
        <v>7.1856287399999996E-2</v>
      </c>
    </row>
    <row r="114" spans="1:6" x14ac:dyDescent="0.2">
      <c r="A114" s="348" t="s">
        <v>117</v>
      </c>
      <c r="B114" s="349" t="s">
        <v>564</v>
      </c>
      <c r="C114" s="349">
        <v>189</v>
      </c>
      <c r="D114" s="349">
        <v>123</v>
      </c>
      <c r="E114" s="349">
        <v>312</v>
      </c>
      <c r="F114" s="488">
        <v>0</v>
      </c>
    </row>
    <row r="115" spans="1:6" x14ac:dyDescent="0.2">
      <c r="A115" s="348" t="s">
        <v>118</v>
      </c>
      <c r="B115" s="349">
        <v>252</v>
      </c>
      <c r="C115" s="349">
        <v>1645</v>
      </c>
      <c r="D115" s="349">
        <v>324</v>
      </c>
      <c r="E115" s="349">
        <v>2221</v>
      </c>
      <c r="F115" s="488">
        <v>0.1134624043</v>
      </c>
    </row>
    <row r="116" spans="1:6" x14ac:dyDescent="0.2">
      <c r="A116" s="348" t="s">
        <v>119</v>
      </c>
      <c r="B116" s="349" t="s">
        <v>564</v>
      </c>
      <c r="C116" s="349">
        <v>157</v>
      </c>
      <c r="D116" s="349">
        <v>6</v>
      </c>
      <c r="E116" s="349">
        <v>163</v>
      </c>
      <c r="F116" s="488">
        <v>0</v>
      </c>
    </row>
    <row r="117" spans="1:6" x14ac:dyDescent="0.2">
      <c r="A117" s="348" t="s">
        <v>120</v>
      </c>
      <c r="B117" s="349" t="s">
        <v>564</v>
      </c>
      <c r="C117" s="349">
        <v>242</v>
      </c>
      <c r="D117" s="349">
        <v>20</v>
      </c>
      <c r="E117" s="349">
        <v>262</v>
      </c>
      <c r="F117" s="488">
        <v>0</v>
      </c>
    </row>
    <row r="118" spans="1:6" x14ac:dyDescent="0.2">
      <c r="A118" s="348" t="s">
        <v>121</v>
      </c>
      <c r="B118" s="349">
        <v>17</v>
      </c>
      <c r="C118" s="349">
        <v>510</v>
      </c>
      <c r="D118" s="349">
        <v>68</v>
      </c>
      <c r="E118" s="349">
        <v>595</v>
      </c>
      <c r="F118" s="488">
        <v>2.85714286E-2</v>
      </c>
    </row>
    <row r="119" spans="1:6" x14ac:dyDescent="0.2">
      <c r="A119" s="348" t="s">
        <v>122</v>
      </c>
      <c r="B119" s="349" t="s">
        <v>564</v>
      </c>
      <c r="C119" s="349">
        <v>396</v>
      </c>
      <c r="D119" s="349">
        <v>43</v>
      </c>
      <c r="E119" s="349">
        <v>439</v>
      </c>
      <c r="F119" s="488">
        <v>0</v>
      </c>
    </row>
    <row r="120" spans="1:6" x14ac:dyDescent="0.2">
      <c r="A120" s="348" t="s">
        <v>123</v>
      </c>
      <c r="B120" s="349" t="s">
        <v>564</v>
      </c>
      <c r="C120" s="349">
        <v>150</v>
      </c>
      <c r="D120" s="349">
        <v>22</v>
      </c>
      <c r="E120" s="349">
        <v>172</v>
      </c>
      <c r="F120" s="488">
        <v>0</v>
      </c>
    </row>
    <row r="121" spans="1:6" x14ac:dyDescent="0.2">
      <c r="A121" s="348" t="s">
        <v>124</v>
      </c>
      <c r="B121" s="349" t="s">
        <v>564</v>
      </c>
      <c r="C121" s="349">
        <v>839</v>
      </c>
      <c r="D121" s="349">
        <v>641</v>
      </c>
      <c r="E121" s="349">
        <v>1480</v>
      </c>
      <c r="F121" s="488">
        <v>0</v>
      </c>
    </row>
    <row r="122" spans="1:6" x14ac:dyDescent="0.2">
      <c r="A122" s="348" t="s">
        <v>125</v>
      </c>
      <c r="B122" s="349" t="s">
        <v>564</v>
      </c>
      <c r="C122" s="349">
        <v>514</v>
      </c>
      <c r="D122" s="349">
        <v>70</v>
      </c>
      <c r="E122" s="349">
        <v>584</v>
      </c>
      <c r="F122" s="488">
        <v>0</v>
      </c>
    </row>
    <row r="123" spans="1:6" x14ac:dyDescent="0.2">
      <c r="A123" s="348" t="s">
        <v>126</v>
      </c>
      <c r="B123" s="349" t="s">
        <v>564</v>
      </c>
      <c r="C123" s="349">
        <v>205</v>
      </c>
      <c r="D123" s="349">
        <v>10</v>
      </c>
      <c r="E123" s="349">
        <v>215</v>
      </c>
      <c r="F123" s="488">
        <v>0</v>
      </c>
    </row>
    <row r="124" spans="1:6" x14ac:dyDescent="0.2">
      <c r="A124" s="348" t="s">
        <v>127</v>
      </c>
      <c r="B124" s="349">
        <v>93</v>
      </c>
      <c r="C124" s="349">
        <v>1248</v>
      </c>
      <c r="D124" s="349">
        <v>317</v>
      </c>
      <c r="E124" s="349">
        <v>1658</v>
      </c>
      <c r="F124" s="488">
        <v>5.6091676700000002E-2</v>
      </c>
    </row>
    <row r="125" spans="1:6" x14ac:dyDescent="0.2">
      <c r="A125" s="355" t="s">
        <v>128</v>
      </c>
      <c r="B125" s="356">
        <v>223</v>
      </c>
      <c r="C125" s="356">
        <v>1269</v>
      </c>
      <c r="D125" s="356">
        <v>559</v>
      </c>
      <c r="E125" s="356">
        <v>2051</v>
      </c>
      <c r="F125" s="489">
        <v>0.10872745</v>
      </c>
    </row>
  </sheetData>
  <mergeCells count="17">
    <mergeCell ref="H46:H50"/>
    <mergeCell ref="O3:O10"/>
    <mergeCell ref="O11:O29"/>
    <mergeCell ref="O30:O40"/>
    <mergeCell ref="S1:S2"/>
    <mergeCell ref="H1:I1"/>
    <mergeCell ref="H2:H15"/>
    <mergeCell ref="H16:H29"/>
    <mergeCell ref="H30:H38"/>
    <mergeCell ref="H39:H45"/>
    <mergeCell ref="T1:T2"/>
    <mergeCell ref="U1:U2"/>
    <mergeCell ref="O41:O47"/>
    <mergeCell ref="O48:O51"/>
    <mergeCell ref="Q1:Q2"/>
    <mergeCell ref="O1:P2"/>
    <mergeCell ref="R1:R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I30"/>
  <sheetViews>
    <sheetView showGridLines="0" workbookViewId="0">
      <selection activeCell="F25" sqref="F25"/>
    </sheetView>
  </sheetViews>
  <sheetFormatPr baseColWidth="10" defaultRowHeight="15" x14ac:dyDescent="0.25"/>
  <cols>
    <col min="1" max="1" width="14.28515625" style="1" bestFit="1" customWidth="1"/>
    <col min="2" max="2" width="17.140625" style="1" bestFit="1" customWidth="1"/>
    <col min="3" max="3" width="8.5703125" style="1" bestFit="1" customWidth="1"/>
    <col min="4" max="4" width="5.7109375" style="1" bestFit="1" customWidth="1"/>
    <col min="5" max="5" width="8.5703125" style="1" bestFit="1" customWidth="1"/>
    <col min="6" max="6" width="5.7109375" style="1" bestFit="1" customWidth="1"/>
    <col min="7" max="7" width="8.5703125" style="1" bestFit="1" customWidth="1"/>
    <col min="8" max="8" width="5.7109375" style="1" bestFit="1" customWidth="1"/>
    <col min="9" max="9" width="17.140625" style="1" bestFit="1" customWidth="1"/>
    <col min="10" max="16384" width="11.42578125" style="1"/>
  </cols>
  <sheetData>
    <row r="1" spans="1:9" customFormat="1" ht="18" x14ac:dyDescent="0.25">
      <c r="A1" s="63" t="s">
        <v>458</v>
      </c>
      <c r="C1" s="64"/>
      <c r="D1" s="64"/>
      <c r="E1" s="64"/>
      <c r="F1" s="64"/>
      <c r="G1" s="64"/>
      <c r="H1" s="64"/>
      <c r="I1" s="64"/>
    </row>
    <row r="2" spans="1:9" customFormat="1" ht="15.75" x14ac:dyDescent="0.25">
      <c r="A2" s="65" t="s">
        <v>446</v>
      </c>
      <c r="C2" s="66"/>
      <c r="D2" s="66"/>
      <c r="E2" s="66"/>
      <c r="F2" s="66"/>
      <c r="G2" s="66"/>
      <c r="H2" s="66"/>
      <c r="I2" s="66"/>
    </row>
    <row r="3" spans="1:9" customFormat="1" ht="15.75" x14ac:dyDescent="0.25">
      <c r="A3" s="65"/>
      <c r="C3" s="66"/>
      <c r="D3" s="66"/>
      <c r="E3" s="66"/>
      <c r="F3" s="66"/>
      <c r="G3" s="66"/>
      <c r="H3" s="66"/>
      <c r="I3" s="66"/>
    </row>
    <row r="5" spans="1:9" ht="12.95" customHeight="1" x14ac:dyDescent="0.25">
      <c r="A5" s="613"/>
      <c r="B5" s="613"/>
      <c r="C5" s="615" t="s">
        <v>0</v>
      </c>
      <c r="D5" s="616"/>
      <c r="E5" s="617" t="s">
        <v>143</v>
      </c>
      <c r="F5" s="616"/>
      <c r="G5" s="617" t="s">
        <v>2</v>
      </c>
      <c r="H5" s="616"/>
      <c r="I5" s="618" t="s">
        <v>3</v>
      </c>
    </row>
    <row r="6" spans="1:9" ht="12.95" customHeight="1" x14ac:dyDescent="0.25">
      <c r="A6" s="614"/>
      <c r="B6" s="614"/>
      <c r="C6" s="191" t="s">
        <v>144</v>
      </c>
      <c r="D6" s="190" t="s">
        <v>145</v>
      </c>
      <c r="E6" s="191" t="s">
        <v>144</v>
      </c>
      <c r="F6" s="190" t="s">
        <v>145</v>
      </c>
      <c r="G6" s="191" t="s">
        <v>144</v>
      </c>
      <c r="H6" s="192" t="s">
        <v>145</v>
      </c>
      <c r="I6" s="619"/>
    </row>
    <row r="7" spans="1:9" ht="12.95" customHeight="1" x14ac:dyDescent="0.25">
      <c r="A7" s="620" t="s">
        <v>146</v>
      </c>
      <c r="B7" s="377" t="s">
        <v>147</v>
      </c>
      <c r="C7" s="378">
        <v>63</v>
      </c>
      <c r="D7" s="379">
        <v>0.5</v>
      </c>
      <c r="E7" s="378">
        <v>10400</v>
      </c>
      <c r="F7" s="379">
        <v>80.5</v>
      </c>
      <c r="G7" s="378">
        <v>2456</v>
      </c>
      <c r="H7" s="379">
        <v>19</v>
      </c>
      <c r="I7" s="380">
        <v>12919</v>
      </c>
    </row>
    <row r="8" spans="1:9" ht="12.95" customHeight="1" x14ac:dyDescent="0.25">
      <c r="A8" s="621"/>
      <c r="B8" s="381" t="s">
        <v>148</v>
      </c>
      <c r="C8" s="378">
        <v>153</v>
      </c>
      <c r="D8" s="379">
        <v>22.9</v>
      </c>
      <c r="E8" s="378">
        <v>376</v>
      </c>
      <c r="F8" s="379">
        <v>56.3</v>
      </c>
      <c r="G8" s="378">
        <v>139</v>
      </c>
      <c r="H8" s="379">
        <v>20.8</v>
      </c>
      <c r="I8" s="380">
        <v>668</v>
      </c>
    </row>
    <row r="9" spans="1:9" ht="12.95" customHeight="1" x14ac:dyDescent="0.25">
      <c r="A9" s="621"/>
      <c r="B9" s="381" t="s">
        <v>149</v>
      </c>
      <c r="C9" s="378">
        <v>1310</v>
      </c>
      <c r="D9" s="379">
        <v>14.5</v>
      </c>
      <c r="E9" s="378">
        <v>5618</v>
      </c>
      <c r="F9" s="379">
        <v>62.1</v>
      </c>
      <c r="G9" s="378">
        <v>2120</v>
      </c>
      <c r="H9" s="379">
        <v>23.4</v>
      </c>
      <c r="I9" s="380">
        <v>9048</v>
      </c>
    </row>
    <row r="10" spans="1:9" ht="12.95" customHeight="1" x14ac:dyDescent="0.25">
      <c r="A10" s="621"/>
      <c r="B10" s="382" t="s">
        <v>3</v>
      </c>
      <c r="C10" s="383">
        <v>1526</v>
      </c>
      <c r="D10" s="384">
        <v>6.7</v>
      </c>
      <c r="E10" s="383">
        <v>16394</v>
      </c>
      <c r="F10" s="384">
        <v>72.400000000000006</v>
      </c>
      <c r="G10" s="383">
        <v>4715</v>
      </c>
      <c r="H10" s="384">
        <v>20.8</v>
      </c>
      <c r="I10" s="385">
        <v>22635</v>
      </c>
    </row>
    <row r="11" spans="1:9" ht="12.95" customHeight="1" x14ac:dyDescent="0.25">
      <c r="A11" s="620" t="s">
        <v>150</v>
      </c>
      <c r="B11" s="377" t="s">
        <v>147</v>
      </c>
      <c r="C11" s="386">
        <v>107</v>
      </c>
      <c r="D11" s="387">
        <v>2.2000000000000002</v>
      </c>
      <c r="E11" s="386">
        <v>4169</v>
      </c>
      <c r="F11" s="387">
        <v>84.5</v>
      </c>
      <c r="G11" s="386">
        <v>656</v>
      </c>
      <c r="H11" s="387">
        <v>13.3</v>
      </c>
      <c r="I11" s="388">
        <v>4932</v>
      </c>
    </row>
    <row r="12" spans="1:9" ht="12.95" customHeight="1" x14ac:dyDescent="0.25">
      <c r="A12" s="621"/>
      <c r="B12" s="381" t="s">
        <v>148</v>
      </c>
      <c r="C12" s="378">
        <v>230</v>
      </c>
      <c r="D12" s="379">
        <v>47</v>
      </c>
      <c r="E12" s="378">
        <v>234</v>
      </c>
      <c r="F12" s="379">
        <v>47.9</v>
      </c>
      <c r="G12" s="378">
        <v>25</v>
      </c>
      <c r="H12" s="379">
        <v>5.0999999999999996</v>
      </c>
      <c r="I12" s="380">
        <v>489</v>
      </c>
    </row>
    <row r="13" spans="1:9" ht="12.95" customHeight="1" x14ac:dyDescent="0.25">
      <c r="A13" s="621"/>
      <c r="B13" s="381" t="s">
        <v>149</v>
      </c>
      <c r="C13" s="378">
        <v>606</v>
      </c>
      <c r="D13" s="379">
        <v>21.7</v>
      </c>
      <c r="E13" s="378">
        <v>1883</v>
      </c>
      <c r="F13" s="379">
        <v>67.3</v>
      </c>
      <c r="G13" s="378">
        <v>308</v>
      </c>
      <c r="H13" s="379">
        <v>11</v>
      </c>
      <c r="I13" s="380">
        <v>2797</v>
      </c>
    </row>
    <row r="14" spans="1:9" ht="12.95" customHeight="1" x14ac:dyDescent="0.25">
      <c r="A14" s="621"/>
      <c r="B14" s="381" t="s">
        <v>151</v>
      </c>
      <c r="C14" s="378">
        <v>33</v>
      </c>
      <c r="D14" s="379">
        <v>39.799999999999997</v>
      </c>
      <c r="E14" s="378">
        <v>46</v>
      </c>
      <c r="F14" s="379">
        <v>55.4</v>
      </c>
      <c r="G14" s="378">
        <v>4</v>
      </c>
      <c r="H14" s="379">
        <v>4.8</v>
      </c>
      <c r="I14" s="380">
        <v>83</v>
      </c>
    </row>
    <row r="15" spans="1:9" ht="12.95" customHeight="1" x14ac:dyDescent="0.25">
      <c r="A15" s="622"/>
      <c r="B15" s="389" t="s">
        <v>3</v>
      </c>
      <c r="C15" s="390">
        <v>976</v>
      </c>
      <c r="D15" s="391">
        <v>11.8</v>
      </c>
      <c r="E15" s="390">
        <v>6332</v>
      </c>
      <c r="F15" s="391">
        <v>76.3</v>
      </c>
      <c r="G15" s="390">
        <v>993</v>
      </c>
      <c r="H15" s="391">
        <v>12</v>
      </c>
      <c r="I15" s="392">
        <v>8301</v>
      </c>
    </row>
    <row r="16" spans="1:9" ht="12.95" customHeight="1" x14ac:dyDescent="0.25">
      <c r="A16" s="620" t="s">
        <v>152</v>
      </c>
      <c r="B16" s="381" t="s">
        <v>147</v>
      </c>
      <c r="C16" s="378">
        <v>23</v>
      </c>
      <c r="D16" s="379">
        <v>0.4</v>
      </c>
      <c r="E16" s="378">
        <v>5279</v>
      </c>
      <c r="F16" s="379">
        <v>82</v>
      </c>
      <c r="G16" s="378">
        <v>1137</v>
      </c>
      <c r="H16" s="379">
        <v>17.7</v>
      </c>
      <c r="I16" s="380">
        <v>6439</v>
      </c>
    </row>
    <row r="17" spans="1:9" ht="12.95" customHeight="1" x14ac:dyDescent="0.25">
      <c r="A17" s="621"/>
      <c r="B17" s="381" t="s">
        <v>148</v>
      </c>
      <c r="C17" s="378">
        <v>125</v>
      </c>
      <c r="D17" s="379">
        <v>27.8</v>
      </c>
      <c r="E17" s="378">
        <v>234</v>
      </c>
      <c r="F17" s="379">
        <v>52.1</v>
      </c>
      <c r="G17" s="378">
        <v>90</v>
      </c>
      <c r="H17" s="379">
        <v>20</v>
      </c>
      <c r="I17" s="380">
        <v>449</v>
      </c>
    </row>
    <row r="18" spans="1:9" ht="12.95" customHeight="1" x14ac:dyDescent="0.25">
      <c r="A18" s="621"/>
      <c r="B18" s="381" t="s">
        <v>149</v>
      </c>
      <c r="C18" s="378">
        <v>635</v>
      </c>
      <c r="D18" s="379">
        <v>16.2</v>
      </c>
      <c r="E18" s="378">
        <v>2776</v>
      </c>
      <c r="F18" s="379">
        <v>70.900000000000006</v>
      </c>
      <c r="G18" s="378">
        <v>504</v>
      </c>
      <c r="H18" s="379">
        <v>12.9</v>
      </c>
      <c r="I18" s="380">
        <v>3915</v>
      </c>
    </row>
    <row r="19" spans="1:9" ht="12.95" customHeight="1" x14ac:dyDescent="0.25">
      <c r="A19" s="621"/>
      <c r="B19" s="381" t="s">
        <v>151</v>
      </c>
      <c r="C19" s="378">
        <v>43</v>
      </c>
      <c r="D19" s="379">
        <v>52.4</v>
      </c>
      <c r="E19" s="378">
        <v>35</v>
      </c>
      <c r="F19" s="379">
        <v>42.7</v>
      </c>
      <c r="G19" s="378">
        <v>4</v>
      </c>
      <c r="H19" s="379">
        <v>4.9000000000000004</v>
      </c>
      <c r="I19" s="380">
        <v>82</v>
      </c>
    </row>
    <row r="20" spans="1:9" ht="12.95" customHeight="1" x14ac:dyDescent="0.25">
      <c r="A20" s="621"/>
      <c r="B20" s="382" t="s">
        <v>3</v>
      </c>
      <c r="C20" s="383">
        <v>826</v>
      </c>
      <c r="D20" s="384">
        <v>7.6</v>
      </c>
      <c r="E20" s="383">
        <v>8324</v>
      </c>
      <c r="F20" s="384">
        <v>76.5</v>
      </c>
      <c r="G20" s="383">
        <v>1735</v>
      </c>
      <c r="H20" s="384">
        <v>15.9</v>
      </c>
      <c r="I20" s="385">
        <v>10885</v>
      </c>
    </row>
    <row r="21" spans="1:9" ht="12.95" customHeight="1" x14ac:dyDescent="0.25">
      <c r="A21" s="620" t="s">
        <v>153</v>
      </c>
      <c r="B21" s="377" t="s">
        <v>147</v>
      </c>
      <c r="C21" s="386">
        <v>140</v>
      </c>
      <c r="D21" s="387">
        <v>0.6</v>
      </c>
      <c r="E21" s="386">
        <v>20197</v>
      </c>
      <c r="F21" s="387">
        <v>84.5</v>
      </c>
      <c r="G21" s="386">
        <v>3574</v>
      </c>
      <c r="H21" s="387">
        <v>14.9</v>
      </c>
      <c r="I21" s="388">
        <v>23911</v>
      </c>
    </row>
    <row r="22" spans="1:9" ht="12.95" customHeight="1" x14ac:dyDescent="0.25">
      <c r="A22" s="621"/>
      <c r="B22" s="381" t="s">
        <v>148</v>
      </c>
      <c r="C22" s="378">
        <v>1117</v>
      </c>
      <c r="D22" s="379">
        <v>26.2</v>
      </c>
      <c r="E22" s="378">
        <v>2431</v>
      </c>
      <c r="F22" s="379">
        <v>57.1</v>
      </c>
      <c r="G22" s="378">
        <v>709</v>
      </c>
      <c r="H22" s="379">
        <v>16.7</v>
      </c>
      <c r="I22" s="380">
        <v>4257</v>
      </c>
    </row>
    <row r="23" spans="1:9" ht="12.95" customHeight="1" x14ac:dyDescent="0.25">
      <c r="A23" s="621"/>
      <c r="B23" s="381" t="s">
        <v>149</v>
      </c>
      <c r="C23" s="378">
        <v>1947</v>
      </c>
      <c r="D23" s="379">
        <v>13</v>
      </c>
      <c r="E23" s="378">
        <v>10476</v>
      </c>
      <c r="F23" s="379">
        <v>70</v>
      </c>
      <c r="G23" s="378">
        <v>2538</v>
      </c>
      <c r="H23" s="379">
        <v>17</v>
      </c>
      <c r="I23" s="380">
        <v>14961</v>
      </c>
    </row>
    <row r="24" spans="1:9" ht="12.95" customHeight="1" x14ac:dyDescent="0.25">
      <c r="A24" s="621"/>
      <c r="B24" s="381" t="s">
        <v>151</v>
      </c>
      <c r="C24" s="378">
        <v>27</v>
      </c>
      <c r="D24" s="379">
        <v>23.9</v>
      </c>
      <c r="E24" s="378">
        <v>85</v>
      </c>
      <c r="F24" s="379">
        <v>75.2</v>
      </c>
      <c r="G24" s="378">
        <v>1</v>
      </c>
      <c r="H24" s="379">
        <v>0.9</v>
      </c>
      <c r="I24" s="380">
        <v>113</v>
      </c>
    </row>
    <row r="25" spans="1:9" ht="12.95" customHeight="1" x14ac:dyDescent="0.25">
      <c r="A25" s="622"/>
      <c r="B25" s="389" t="s">
        <v>3</v>
      </c>
      <c r="C25" s="390">
        <v>3231</v>
      </c>
      <c r="D25" s="391">
        <v>7.5</v>
      </c>
      <c r="E25" s="390">
        <v>33189</v>
      </c>
      <c r="F25" s="391">
        <v>76.8</v>
      </c>
      <c r="G25" s="390">
        <v>6822</v>
      </c>
      <c r="H25" s="391">
        <v>15.8</v>
      </c>
      <c r="I25" s="392">
        <v>43242</v>
      </c>
    </row>
    <row r="26" spans="1:9" ht="12.95" customHeight="1" x14ac:dyDescent="0.25">
      <c r="A26" s="620" t="s">
        <v>154</v>
      </c>
      <c r="B26" s="381" t="s">
        <v>147</v>
      </c>
      <c r="C26" s="378">
        <v>333</v>
      </c>
      <c r="D26" s="379">
        <v>0.7</v>
      </c>
      <c r="E26" s="378">
        <v>40045</v>
      </c>
      <c r="F26" s="379">
        <v>83.1</v>
      </c>
      <c r="G26" s="378">
        <v>7823</v>
      </c>
      <c r="H26" s="379">
        <v>16.2</v>
      </c>
      <c r="I26" s="380">
        <v>48201</v>
      </c>
    </row>
    <row r="27" spans="1:9" ht="12.95" customHeight="1" x14ac:dyDescent="0.25">
      <c r="A27" s="621"/>
      <c r="B27" s="381" t="s">
        <v>148</v>
      </c>
      <c r="C27" s="378">
        <v>1625</v>
      </c>
      <c r="D27" s="379">
        <v>27.7</v>
      </c>
      <c r="E27" s="378">
        <v>3275</v>
      </c>
      <c r="F27" s="379">
        <v>55.9</v>
      </c>
      <c r="G27" s="378">
        <v>963</v>
      </c>
      <c r="H27" s="379">
        <v>16.399999999999999</v>
      </c>
      <c r="I27" s="380">
        <v>5863</v>
      </c>
    </row>
    <row r="28" spans="1:9" ht="12.95" customHeight="1" x14ac:dyDescent="0.25">
      <c r="A28" s="621"/>
      <c r="B28" s="381" t="s">
        <v>149</v>
      </c>
      <c r="C28" s="378">
        <v>4498</v>
      </c>
      <c r="D28" s="379">
        <v>14.6</v>
      </c>
      <c r="E28" s="378">
        <v>20753</v>
      </c>
      <c r="F28" s="379">
        <v>67.599999999999994</v>
      </c>
      <c r="G28" s="378">
        <v>5470</v>
      </c>
      <c r="H28" s="379">
        <v>17.8</v>
      </c>
      <c r="I28" s="380">
        <v>30721</v>
      </c>
    </row>
    <row r="29" spans="1:9" ht="12.95" customHeight="1" x14ac:dyDescent="0.25">
      <c r="A29" s="621"/>
      <c r="B29" s="381" t="s">
        <v>151</v>
      </c>
      <c r="C29" s="378">
        <v>103</v>
      </c>
      <c r="D29" s="379">
        <v>37.1</v>
      </c>
      <c r="E29" s="378">
        <v>166</v>
      </c>
      <c r="F29" s="379">
        <v>59.7</v>
      </c>
      <c r="G29" s="378">
        <v>9</v>
      </c>
      <c r="H29" s="379">
        <v>3.2</v>
      </c>
      <c r="I29" s="380">
        <v>278</v>
      </c>
    </row>
    <row r="30" spans="1:9" ht="12.95" customHeight="1" x14ac:dyDescent="0.25">
      <c r="A30" s="622"/>
      <c r="B30" s="389" t="s">
        <v>3</v>
      </c>
      <c r="C30" s="393">
        <v>6559</v>
      </c>
      <c r="D30" s="394">
        <v>7.7</v>
      </c>
      <c r="E30" s="393">
        <v>64239</v>
      </c>
      <c r="F30" s="394">
        <v>75.5</v>
      </c>
      <c r="G30" s="393">
        <v>14265</v>
      </c>
      <c r="H30" s="394">
        <v>16.8</v>
      </c>
      <c r="I30" s="395">
        <v>85063</v>
      </c>
    </row>
  </sheetData>
  <mergeCells count="10">
    <mergeCell ref="A7:A10"/>
    <mergeCell ref="A11:A15"/>
    <mergeCell ref="A16:A20"/>
    <mergeCell ref="A21:A25"/>
    <mergeCell ref="A26:A30"/>
    <mergeCell ref="A5:B6"/>
    <mergeCell ref="C5:D5"/>
    <mergeCell ref="E5:F5"/>
    <mergeCell ref="G5:H5"/>
    <mergeCell ref="I5:I6"/>
  </mergeCells>
  <pageMargins left="0.08" right="0.08" top="1" bottom="1" header="0.5" footer="0.4921259845"/>
  <pageSetup orientation="portrait" horizontalDpi="300" verticalDpi="300"/>
  <headerFooter>
    <oddHeader>Régime scolaire des établissements publics par département_x000D_Année scolaire 2018-2019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29"/>
  <sheetViews>
    <sheetView workbookViewId="0">
      <selection activeCell="A4" sqref="A4:N29"/>
    </sheetView>
  </sheetViews>
  <sheetFormatPr baseColWidth="10" defaultRowHeight="15" x14ac:dyDescent="0.25"/>
  <cols>
    <col min="1" max="1" width="10.42578125" style="1" customWidth="1"/>
    <col min="2" max="2" width="14.28515625" style="1" bestFit="1" customWidth="1"/>
    <col min="3" max="3" width="6.42578125" style="1" bestFit="1" customWidth="1"/>
    <col min="4" max="4" width="4.5703125" style="1" bestFit="1" customWidth="1"/>
    <col min="5" max="5" width="4.42578125" style="1" bestFit="1" customWidth="1"/>
    <col min="6" max="6" width="6.42578125" style="1" bestFit="1" customWidth="1"/>
    <col min="7" max="8" width="5.28515625" style="1" bestFit="1" customWidth="1"/>
    <col min="9" max="9" width="6.42578125" style="1" bestFit="1" customWidth="1"/>
    <col min="10" max="10" width="4.5703125" style="1" bestFit="1" customWidth="1"/>
    <col min="11" max="11" width="5.28515625" style="1" bestFit="1" customWidth="1"/>
    <col min="12" max="12" width="6.42578125" style="1" bestFit="1" customWidth="1"/>
    <col min="13" max="14" width="5.28515625" style="1" bestFit="1" customWidth="1"/>
    <col min="15" max="16384" width="11.42578125" style="1"/>
  </cols>
  <sheetData>
    <row r="1" spans="1:14" customFormat="1" ht="18" x14ac:dyDescent="0.25">
      <c r="A1" s="14" t="s">
        <v>459</v>
      </c>
      <c r="C1" s="67"/>
      <c r="D1" s="67"/>
      <c r="E1" s="67"/>
      <c r="F1" s="67"/>
      <c r="G1" s="67"/>
      <c r="H1" s="67"/>
      <c r="I1" s="67"/>
      <c r="J1" s="67"/>
      <c r="K1" s="67"/>
      <c r="L1" s="68"/>
      <c r="M1" s="68"/>
      <c r="N1" s="68"/>
    </row>
    <row r="2" spans="1:14" customFormat="1" ht="18" x14ac:dyDescent="0.25">
      <c r="A2" s="10" t="s">
        <v>446</v>
      </c>
      <c r="C2" s="69"/>
      <c r="D2" s="69"/>
      <c r="E2" s="69"/>
      <c r="F2" s="69"/>
      <c r="G2" s="69"/>
      <c r="H2" s="69"/>
      <c r="I2" s="69"/>
      <c r="J2" s="69"/>
      <c r="K2" s="69"/>
      <c r="L2" s="70"/>
      <c r="M2" s="70"/>
      <c r="N2" s="70"/>
    </row>
    <row r="3" spans="1:14" customFormat="1" ht="12.95" customHeight="1" x14ac:dyDescent="0.25">
      <c r="A3" s="397"/>
      <c r="B3" s="397"/>
      <c r="C3" s="397"/>
      <c r="D3" s="397"/>
      <c r="E3" s="397"/>
      <c r="F3" s="397"/>
      <c r="G3" s="397"/>
      <c r="H3" s="397"/>
      <c r="I3" s="397"/>
      <c r="J3" s="397"/>
      <c r="K3" s="397"/>
      <c r="L3" s="397"/>
      <c r="M3" s="397"/>
      <c r="N3" s="397"/>
    </row>
    <row r="4" spans="1:14" ht="12.95" customHeight="1" x14ac:dyDescent="0.25">
      <c r="A4" s="626" t="s">
        <v>129</v>
      </c>
      <c r="B4" s="627"/>
      <c r="C4" s="630" t="s">
        <v>0</v>
      </c>
      <c r="D4" s="631"/>
      <c r="E4" s="632"/>
      <c r="F4" s="630" t="s">
        <v>143</v>
      </c>
      <c r="G4" s="631"/>
      <c r="H4" s="632"/>
      <c r="I4" s="630" t="s">
        <v>2</v>
      </c>
      <c r="J4" s="631"/>
      <c r="K4" s="631"/>
      <c r="L4" s="633" t="s">
        <v>3</v>
      </c>
      <c r="M4" s="631"/>
      <c r="N4" s="632"/>
    </row>
    <row r="5" spans="1:14" ht="12.95" customHeight="1" x14ac:dyDescent="0.25">
      <c r="A5" s="628"/>
      <c r="B5" s="629"/>
      <c r="C5" s="417" t="s">
        <v>155</v>
      </c>
      <c r="D5" s="418" t="s">
        <v>156</v>
      </c>
      <c r="E5" s="419" t="s">
        <v>3</v>
      </c>
      <c r="F5" s="417" t="s">
        <v>155</v>
      </c>
      <c r="G5" s="418" t="s">
        <v>156</v>
      </c>
      <c r="H5" s="419" t="s">
        <v>3</v>
      </c>
      <c r="I5" s="417" t="s">
        <v>155</v>
      </c>
      <c r="J5" s="418" t="s">
        <v>156</v>
      </c>
      <c r="K5" s="417" t="s">
        <v>3</v>
      </c>
      <c r="L5" s="420" t="s">
        <v>155</v>
      </c>
      <c r="M5" s="418" t="s">
        <v>156</v>
      </c>
      <c r="N5" s="419" t="s">
        <v>3</v>
      </c>
    </row>
    <row r="6" spans="1:14" ht="12.95" customHeight="1" x14ac:dyDescent="0.25">
      <c r="A6" s="623" t="s">
        <v>146</v>
      </c>
      <c r="B6" s="421" t="s">
        <v>147</v>
      </c>
      <c r="C6" s="405">
        <v>38</v>
      </c>
      <c r="D6" s="412">
        <v>25</v>
      </c>
      <c r="E6" s="398">
        <v>63</v>
      </c>
      <c r="F6" s="405">
        <v>5191</v>
      </c>
      <c r="G6" s="412">
        <v>5209</v>
      </c>
      <c r="H6" s="398">
        <v>10400</v>
      </c>
      <c r="I6" s="405">
        <v>1262</v>
      </c>
      <c r="J6" s="412">
        <v>1194</v>
      </c>
      <c r="K6" s="401">
        <v>2456</v>
      </c>
      <c r="L6" s="408">
        <v>6491</v>
      </c>
      <c r="M6" s="412">
        <v>6428</v>
      </c>
      <c r="N6" s="398">
        <v>12919</v>
      </c>
    </row>
    <row r="7" spans="1:14" ht="12.95" customHeight="1" x14ac:dyDescent="0.25">
      <c r="A7" s="624"/>
      <c r="B7" s="422" t="s">
        <v>148</v>
      </c>
      <c r="C7" s="406">
        <v>125</v>
      </c>
      <c r="D7" s="413">
        <v>28</v>
      </c>
      <c r="E7" s="399">
        <v>153</v>
      </c>
      <c r="F7" s="406">
        <v>224</v>
      </c>
      <c r="G7" s="413">
        <v>152</v>
      </c>
      <c r="H7" s="399">
        <v>376</v>
      </c>
      <c r="I7" s="406">
        <v>86</v>
      </c>
      <c r="J7" s="413">
        <v>53</v>
      </c>
      <c r="K7" s="402">
        <v>139</v>
      </c>
      <c r="L7" s="409">
        <v>435</v>
      </c>
      <c r="M7" s="413">
        <v>233</v>
      </c>
      <c r="N7" s="399">
        <v>668</v>
      </c>
    </row>
    <row r="8" spans="1:14" ht="12.95" customHeight="1" x14ac:dyDescent="0.25">
      <c r="A8" s="624"/>
      <c r="B8" s="423" t="s">
        <v>149</v>
      </c>
      <c r="C8" s="407">
        <v>604</v>
      </c>
      <c r="D8" s="414">
        <v>706</v>
      </c>
      <c r="E8" s="400">
        <v>1310</v>
      </c>
      <c r="F8" s="407">
        <v>2703</v>
      </c>
      <c r="G8" s="414">
        <v>2915</v>
      </c>
      <c r="H8" s="400">
        <v>5618</v>
      </c>
      <c r="I8" s="407">
        <v>1128</v>
      </c>
      <c r="J8" s="414">
        <v>992</v>
      </c>
      <c r="K8" s="403">
        <v>2120</v>
      </c>
      <c r="L8" s="410">
        <v>4435</v>
      </c>
      <c r="M8" s="414">
        <v>4613</v>
      </c>
      <c r="N8" s="400">
        <v>9048</v>
      </c>
    </row>
    <row r="9" spans="1:14" ht="12.95" customHeight="1" x14ac:dyDescent="0.25">
      <c r="A9" s="625"/>
      <c r="B9" s="416" t="s">
        <v>3</v>
      </c>
      <c r="C9" s="404">
        <v>767</v>
      </c>
      <c r="D9" s="415">
        <v>759</v>
      </c>
      <c r="E9" s="396">
        <v>1526</v>
      </c>
      <c r="F9" s="404">
        <v>8118</v>
      </c>
      <c r="G9" s="415">
        <v>8276</v>
      </c>
      <c r="H9" s="396">
        <v>16394</v>
      </c>
      <c r="I9" s="404">
        <v>2476</v>
      </c>
      <c r="J9" s="415">
        <v>2239</v>
      </c>
      <c r="K9" s="404">
        <v>4715</v>
      </c>
      <c r="L9" s="411">
        <v>11361</v>
      </c>
      <c r="M9" s="415">
        <v>11274</v>
      </c>
      <c r="N9" s="396">
        <v>22635</v>
      </c>
    </row>
    <row r="10" spans="1:14" ht="12.95" customHeight="1" x14ac:dyDescent="0.25">
      <c r="A10" s="623" t="s">
        <v>150</v>
      </c>
      <c r="B10" s="421" t="s">
        <v>147</v>
      </c>
      <c r="C10" s="405">
        <v>64</v>
      </c>
      <c r="D10" s="412">
        <v>43</v>
      </c>
      <c r="E10" s="398">
        <v>107</v>
      </c>
      <c r="F10" s="405">
        <v>2074</v>
      </c>
      <c r="G10" s="412">
        <v>2095</v>
      </c>
      <c r="H10" s="398">
        <v>4169</v>
      </c>
      <c r="I10" s="405">
        <v>338</v>
      </c>
      <c r="J10" s="412">
        <v>318</v>
      </c>
      <c r="K10" s="401">
        <v>656</v>
      </c>
      <c r="L10" s="408">
        <v>2476</v>
      </c>
      <c r="M10" s="412">
        <v>2456</v>
      </c>
      <c r="N10" s="398">
        <v>4932</v>
      </c>
    </row>
    <row r="11" spans="1:14" ht="12.95" customHeight="1" x14ac:dyDescent="0.25">
      <c r="A11" s="624"/>
      <c r="B11" s="422" t="s">
        <v>148</v>
      </c>
      <c r="C11" s="406">
        <v>118</v>
      </c>
      <c r="D11" s="413">
        <v>112</v>
      </c>
      <c r="E11" s="399">
        <v>230</v>
      </c>
      <c r="F11" s="406">
        <v>89</v>
      </c>
      <c r="G11" s="413">
        <v>145</v>
      </c>
      <c r="H11" s="399">
        <v>234</v>
      </c>
      <c r="I11" s="406">
        <v>8</v>
      </c>
      <c r="J11" s="413">
        <v>17</v>
      </c>
      <c r="K11" s="402">
        <v>25</v>
      </c>
      <c r="L11" s="409">
        <v>215</v>
      </c>
      <c r="M11" s="413">
        <v>274</v>
      </c>
      <c r="N11" s="399">
        <v>489</v>
      </c>
    </row>
    <row r="12" spans="1:14" ht="12.95" customHeight="1" x14ac:dyDescent="0.25">
      <c r="A12" s="624"/>
      <c r="B12" s="422" t="s">
        <v>149</v>
      </c>
      <c r="C12" s="406">
        <v>297</v>
      </c>
      <c r="D12" s="413">
        <v>309</v>
      </c>
      <c r="E12" s="399">
        <v>606</v>
      </c>
      <c r="F12" s="406">
        <v>975</v>
      </c>
      <c r="G12" s="413">
        <v>908</v>
      </c>
      <c r="H12" s="399">
        <v>1883</v>
      </c>
      <c r="I12" s="406">
        <v>156</v>
      </c>
      <c r="J12" s="413">
        <v>152</v>
      </c>
      <c r="K12" s="402">
        <v>308</v>
      </c>
      <c r="L12" s="409">
        <v>1428</v>
      </c>
      <c r="M12" s="413">
        <v>1369</v>
      </c>
      <c r="N12" s="399">
        <v>2797</v>
      </c>
    </row>
    <row r="13" spans="1:14" ht="12.95" customHeight="1" x14ac:dyDescent="0.25">
      <c r="A13" s="624"/>
      <c r="B13" s="423" t="s">
        <v>151</v>
      </c>
      <c r="C13" s="407">
        <v>23</v>
      </c>
      <c r="D13" s="414">
        <v>10</v>
      </c>
      <c r="E13" s="400">
        <v>33</v>
      </c>
      <c r="F13" s="407">
        <v>36</v>
      </c>
      <c r="G13" s="414">
        <v>10</v>
      </c>
      <c r="H13" s="400">
        <v>46</v>
      </c>
      <c r="I13" s="407">
        <v>3</v>
      </c>
      <c r="J13" s="414">
        <v>1</v>
      </c>
      <c r="K13" s="403">
        <v>4</v>
      </c>
      <c r="L13" s="410">
        <v>62</v>
      </c>
      <c r="M13" s="414">
        <v>21</v>
      </c>
      <c r="N13" s="400">
        <v>83</v>
      </c>
    </row>
    <row r="14" spans="1:14" ht="12.95" customHeight="1" x14ac:dyDescent="0.25">
      <c r="A14" s="625"/>
      <c r="B14" s="416" t="s">
        <v>3</v>
      </c>
      <c r="C14" s="404">
        <v>502</v>
      </c>
      <c r="D14" s="415">
        <v>474</v>
      </c>
      <c r="E14" s="396">
        <v>976</v>
      </c>
      <c r="F14" s="404">
        <v>3174</v>
      </c>
      <c r="G14" s="415">
        <v>3158</v>
      </c>
      <c r="H14" s="396">
        <v>6332</v>
      </c>
      <c r="I14" s="404">
        <v>505</v>
      </c>
      <c r="J14" s="415">
        <v>488</v>
      </c>
      <c r="K14" s="404">
        <v>993</v>
      </c>
      <c r="L14" s="411">
        <v>4181</v>
      </c>
      <c r="M14" s="415">
        <v>4120</v>
      </c>
      <c r="N14" s="396">
        <v>8301</v>
      </c>
    </row>
    <row r="15" spans="1:14" ht="12.95" customHeight="1" x14ac:dyDescent="0.25">
      <c r="A15" s="623" t="s">
        <v>152</v>
      </c>
      <c r="B15" s="421" t="s">
        <v>147</v>
      </c>
      <c r="C15" s="405">
        <v>14</v>
      </c>
      <c r="D15" s="412">
        <v>9</v>
      </c>
      <c r="E15" s="398">
        <v>23</v>
      </c>
      <c r="F15" s="405">
        <v>2551</v>
      </c>
      <c r="G15" s="412">
        <v>2728</v>
      </c>
      <c r="H15" s="398">
        <v>5279</v>
      </c>
      <c r="I15" s="405">
        <v>574</v>
      </c>
      <c r="J15" s="412">
        <v>563</v>
      </c>
      <c r="K15" s="401">
        <v>1137</v>
      </c>
      <c r="L15" s="408">
        <v>3139</v>
      </c>
      <c r="M15" s="412">
        <v>3300</v>
      </c>
      <c r="N15" s="398">
        <v>6439</v>
      </c>
    </row>
    <row r="16" spans="1:14" ht="12.95" customHeight="1" x14ac:dyDescent="0.25">
      <c r="A16" s="624"/>
      <c r="B16" s="422" t="s">
        <v>148</v>
      </c>
      <c r="C16" s="406">
        <v>44</v>
      </c>
      <c r="D16" s="413">
        <v>81</v>
      </c>
      <c r="E16" s="399">
        <v>125</v>
      </c>
      <c r="F16" s="406">
        <v>128</v>
      </c>
      <c r="G16" s="413">
        <v>106</v>
      </c>
      <c r="H16" s="399">
        <v>234</v>
      </c>
      <c r="I16" s="406">
        <v>33</v>
      </c>
      <c r="J16" s="413">
        <v>57</v>
      </c>
      <c r="K16" s="402">
        <v>90</v>
      </c>
      <c r="L16" s="409">
        <v>205</v>
      </c>
      <c r="M16" s="413">
        <v>244</v>
      </c>
      <c r="N16" s="399">
        <v>449</v>
      </c>
    </row>
    <row r="17" spans="1:14" ht="12.95" customHeight="1" x14ac:dyDescent="0.25">
      <c r="A17" s="624"/>
      <c r="B17" s="422" t="s">
        <v>149</v>
      </c>
      <c r="C17" s="406">
        <v>291</v>
      </c>
      <c r="D17" s="413">
        <v>344</v>
      </c>
      <c r="E17" s="399">
        <v>635</v>
      </c>
      <c r="F17" s="406">
        <v>1293</v>
      </c>
      <c r="G17" s="413">
        <v>1483</v>
      </c>
      <c r="H17" s="399">
        <v>2776</v>
      </c>
      <c r="I17" s="406">
        <v>251</v>
      </c>
      <c r="J17" s="413">
        <v>253</v>
      </c>
      <c r="K17" s="402">
        <v>504</v>
      </c>
      <c r="L17" s="409">
        <v>1835</v>
      </c>
      <c r="M17" s="413">
        <v>2080</v>
      </c>
      <c r="N17" s="399">
        <v>3915</v>
      </c>
    </row>
    <row r="18" spans="1:14" ht="12.95" customHeight="1" x14ac:dyDescent="0.25">
      <c r="A18" s="624"/>
      <c r="B18" s="423" t="s">
        <v>151</v>
      </c>
      <c r="C18" s="407">
        <v>26</v>
      </c>
      <c r="D18" s="414">
        <v>17</v>
      </c>
      <c r="E18" s="400">
        <v>43</v>
      </c>
      <c r="F18" s="407">
        <v>15</v>
      </c>
      <c r="G18" s="414">
        <v>20</v>
      </c>
      <c r="H18" s="400">
        <v>35</v>
      </c>
      <c r="I18" s="407" t="s">
        <v>157</v>
      </c>
      <c r="J18" s="414">
        <v>4</v>
      </c>
      <c r="K18" s="403">
        <v>4</v>
      </c>
      <c r="L18" s="410">
        <v>41</v>
      </c>
      <c r="M18" s="414">
        <v>41</v>
      </c>
      <c r="N18" s="400">
        <v>82</v>
      </c>
    </row>
    <row r="19" spans="1:14" ht="12.95" customHeight="1" x14ac:dyDescent="0.25">
      <c r="A19" s="625"/>
      <c r="B19" s="416" t="s">
        <v>3</v>
      </c>
      <c r="C19" s="404">
        <v>375</v>
      </c>
      <c r="D19" s="415">
        <v>451</v>
      </c>
      <c r="E19" s="396">
        <v>826</v>
      </c>
      <c r="F19" s="404">
        <v>3987</v>
      </c>
      <c r="G19" s="415">
        <v>4337</v>
      </c>
      <c r="H19" s="396">
        <v>8324</v>
      </c>
      <c r="I19" s="404">
        <v>858</v>
      </c>
      <c r="J19" s="415">
        <v>877</v>
      </c>
      <c r="K19" s="404">
        <v>1735</v>
      </c>
      <c r="L19" s="411">
        <v>5220</v>
      </c>
      <c r="M19" s="415">
        <v>5665</v>
      </c>
      <c r="N19" s="396">
        <v>10885</v>
      </c>
    </row>
    <row r="20" spans="1:14" ht="12.95" customHeight="1" x14ac:dyDescent="0.25">
      <c r="A20" s="623" t="s">
        <v>153</v>
      </c>
      <c r="B20" s="421" t="s">
        <v>147</v>
      </c>
      <c r="C20" s="405">
        <v>85</v>
      </c>
      <c r="D20" s="412">
        <v>55</v>
      </c>
      <c r="E20" s="398">
        <v>140</v>
      </c>
      <c r="F20" s="405">
        <v>10086</v>
      </c>
      <c r="G20" s="412">
        <v>10111</v>
      </c>
      <c r="H20" s="398">
        <v>20197</v>
      </c>
      <c r="I20" s="405">
        <v>1879</v>
      </c>
      <c r="J20" s="412">
        <v>1695</v>
      </c>
      <c r="K20" s="401">
        <v>3574</v>
      </c>
      <c r="L20" s="408">
        <v>12050</v>
      </c>
      <c r="M20" s="412">
        <v>11861</v>
      </c>
      <c r="N20" s="398">
        <v>23911</v>
      </c>
    </row>
    <row r="21" spans="1:14" ht="12.95" customHeight="1" x14ac:dyDescent="0.25">
      <c r="A21" s="624"/>
      <c r="B21" s="422" t="s">
        <v>148</v>
      </c>
      <c r="C21" s="406">
        <v>672</v>
      </c>
      <c r="D21" s="413">
        <v>445</v>
      </c>
      <c r="E21" s="399">
        <v>1117</v>
      </c>
      <c r="F21" s="406">
        <v>1409</v>
      </c>
      <c r="G21" s="413">
        <v>1022</v>
      </c>
      <c r="H21" s="399">
        <v>2431</v>
      </c>
      <c r="I21" s="406">
        <v>372</v>
      </c>
      <c r="J21" s="413">
        <v>337</v>
      </c>
      <c r="K21" s="402">
        <v>709</v>
      </c>
      <c r="L21" s="409">
        <v>2453</v>
      </c>
      <c r="M21" s="413">
        <v>1804</v>
      </c>
      <c r="N21" s="399">
        <v>4257</v>
      </c>
    </row>
    <row r="22" spans="1:14" ht="12.95" customHeight="1" x14ac:dyDescent="0.25">
      <c r="A22" s="624"/>
      <c r="B22" s="422" t="s">
        <v>149</v>
      </c>
      <c r="C22" s="406">
        <v>1032</v>
      </c>
      <c r="D22" s="413">
        <v>915</v>
      </c>
      <c r="E22" s="399">
        <v>1947</v>
      </c>
      <c r="F22" s="406">
        <v>5229</v>
      </c>
      <c r="G22" s="413">
        <v>5247</v>
      </c>
      <c r="H22" s="399">
        <v>10476</v>
      </c>
      <c r="I22" s="406">
        <v>1196</v>
      </c>
      <c r="J22" s="413">
        <v>1342</v>
      </c>
      <c r="K22" s="402">
        <v>2538</v>
      </c>
      <c r="L22" s="409">
        <v>7457</v>
      </c>
      <c r="M22" s="413">
        <v>7504</v>
      </c>
      <c r="N22" s="399">
        <v>14961</v>
      </c>
    </row>
    <row r="23" spans="1:14" ht="12.95" customHeight="1" x14ac:dyDescent="0.25">
      <c r="A23" s="624"/>
      <c r="B23" s="423" t="s">
        <v>151</v>
      </c>
      <c r="C23" s="407">
        <v>27</v>
      </c>
      <c r="D23" s="414" t="s">
        <v>157</v>
      </c>
      <c r="E23" s="400">
        <v>27</v>
      </c>
      <c r="F23" s="407">
        <v>78</v>
      </c>
      <c r="G23" s="414">
        <v>7</v>
      </c>
      <c r="H23" s="400">
        <v>85</v>
      </c>
      <c r="I23" s="407">
        <v>1</v>
      </c>
      <c r="J23" s="414" t="s">
        <v>157</v>
      </c>
      <c r="K23" s="403">
        <v>1</v>
      </c>
      <c r="L23" s="410">
        <v>106</v>
      </c>
      <c r="M23" s="414">
        <v>7</v>
      </c>
      <c r="N23" s="400">
        <v>113</v>
      </c>
    </row>
    <row r="24" spans="1:14" ht="12.95" customHeight="1" x14ac:dyDescent="0.25">
      <c r="A24" s="625"/>
      <c r="B24" s="416" t="s">
        <v>3</v>
      </c>
      <c r="C24" s="404">
        <v>1816</v>
      </c>
      <c r="D24" s="415">
        <v>1415</v>
      </c>
      <c r="E24" s="396">
        <v>3231</v>
      </c>
      <c r="F24" s="404">
        <v>16802</v>
      </c>
      <c r="G24" s="415">
        <v>16387</v>
      </c>
      <c r="H24" s="396">
        <v>33189</v>
      </c>
      <c r="I24" s="404">
        <v>3448</v>
      </c>
      <c r="J24" s="415">
        <v>3374</v>
      </c>
      <c r="K24" s="404">
        <v>6822</v>
      </c>
      <c r="L24" s="411">
        <v>22066</v>
      </c>
      <c r="M24" s="415">
        <v>21176</v>
      </c>
      <c r="N24" s="396">
        <v>43242</v>
      </c>
    </row>
    <row r="25" spans="1:14" ht="12.95" customHeight="1" x14ac:dyDescent="0.25">
      <c r="A25" s="623" t="s">
        <v>154</v>
      </c>
      <c r="B25" s="421" t="s">
        <v>147</v>
      </c>
      <c r="C25" s="405">
        <v>201</v>
      </c>
      <c r="D25" s="412">
        <v>132</v>
      </c>
      <c r="E25" s="398">
        <v>333</v>
      </c>
      <c r="F25" s="405">
        <v>19902</v>
      </c>
      <c r="G25" s="412">
        <v>20143</v>
      </c>
      <c r="H25" s="398">
        <v>40045</v>
      </c>
      <c r="I25" s="405">
        <v>4053</v>
      </c>
      <c r="J25" s="412">
        <v>3770</v>
      </c>
      <c r="K25" s="401">
        <v>7823</v>
      </c>
      <c r="L25" s="408">
        <v>24156</v>
      </c>
      <c r="M25" s="412">
        <v>24045</v>
      </c>
      <c r="N25" s="398">
        <v>48201</v>
      </c>
    </row>
    <row r="26" spans="1:14" ht="12.95" customHeight="1" x14ac:dyDescent="0.25">
      <c r="A26" s="624"/>
      <c r="B26" s="422" t="s">
        <v>148</v>
      </c>
      <c r="C26" s="406">
        <v>959</v>
      </c>
      <c r="D26" s="413">
        <v>666</v>
      </c>
      <c r="E26" s="399">
        <v>1625</v>
      </c>
      <c r="F26" s="406">
        <v>1850</v>
      </c>
      <c r="G26" s="413">
        <v>1425</v>
      </c>
      <c r="H26" s="399">
        <v>3275</v>
      </c>
      <c r="I26" s="406">
        <v>499</v>
      </c>
      <c r="J26" s="413">
        <v>464</v>
      </c>
      <c r="K26" s="402">
        <v>963</v>
      </c>
      <c r="L26" s="409">
        <v>3308</v>
      </c>
      <c r="M26" s="413">
        <v>2555</v>
      </c>
      <c r="N26" s="399">
        <v>5863</v>
      </c>
    </row>
    <row r="27" spans="1:14" ht="12.95" customHeight="1" x14ac:dyDescent="0.25">
      <c r="A27" s="624"/>
      <c r="B27" s="422" t="s">
        <v>149</v>
      </c>
      <c r="C27" s="406">
        <v>2224</v>
      </c>
      <c r="D27" s="413">
        <v>2274</v>
      </c>
      <c r="E27" s="399">
        <v>4498</v>
      </c>
      <c r="F27" s="406">
        <v>10200</v>
      </c>
      <c r="G27" s="413">
        <v>10553</v>
      </c>
      <c r="H27" s="399">
        <v>20753</v>
      </c>
      <c r="I27" s="406">
        <v>2731</v>
      </c>
      <c r="J27" s="413">
        <v>2739</v>
      </c>
      <c r="K27" s="402">
        <v>5470</v>
      </c>
      <c r="L27" s="409">
        <v>15155</v>
      </c>
      <c r="M27" s="413">
        <v>15566</v>
      </c>
      <c r="N27" s="399">
        <v>30721</v>
      </c>
    </row>
    <row r="28" spans="1:14" ht="12.95" customHeight="1" x14ac:dyDescent="0.25">
      <c r="A28" s="624"/>
      <c r="B28" s="423" t="s">
        <v>151</v>
      </c>
      <c r="C28" s="407">
        <v>76</v>
      </c>
      <c r="D28" s="414">
        <v>27</v>
      </c>
      <c r="E28" s="400">
        <v>103</v>
      </c>
      <c r="F28" s="407">
        <v>129</v>
      </c>
      <c r="G28" s="414">
        <v>37</v>
      </c>
      <c r="H28" s="400">
        <v>166</v>
      </c>
      <c r="I28" s="407">
        <v>4</v>
      </c>
      <c r="J28" s="414">
        <v>5</v>
      </c>
      <c r="K28" s="403">
        <v>9</v>
      </c>
      <c r="L28" s="410">
        <v>209</v>
      </c>
      <c r="M28" s="414">
        <v>69</v>
      </c>
      <c r="N28" s="400">
        <v>278</v>
      </c>
    </row>
    <row r="29" spans="1:14" ht="12.95" customHeight="1" x14ac:dyDescent="0.25">
      <c r="A29" s="625"/>
      <c r="B29" s="416" t="s">
        <v>3</v>
      </c>
      <c r="C29" s="404">
        <v>3460</v>
      </c>
      <c r="D29" s="415">
        <v>3099</v>
      </c>
      <c r="E29" s="396">
        <v>6559</v>
      </c>
      <c r="F29" s="404">
        <v>32081</v>
      </c>
      <c r="G29" s="415">
        <v>32158</v>
      </c>
      <c r="H29" s="396">
        <v>64239</v>
      </c>
      <c r="I29" s="404">
        <v>7287</v>
      </c>
      <c r="J29" s="415">
        <v>6978</v>
      </c>
      <c r="K29" s="404">
        <v>14265</v>
      </c>
      <c r="L29" s="411">
        <v>42828</v>
      </c>
      <c r="M29" s="415">
        <v>42235</v>
      </c>
      <c r="N29" s="396">
        <v>85063</v>
      </c>
    </row>
  </sheetData>
  <mergeCells count="10">
    <mergeCell ref="C4:E4"/>
    <mergeCell ref="F4:H4"/>
    <mergeCell ref="I4:K4"/>
    <mergeCell ref="L4:N4"/>
    <mergeCell ref="A6:A9"/>
    <mergeCell ref="A10:A14"/>
    <mergeCell ref="A15:A19"/>
    <mergeCell ref="A20:A24"/>
    <mergeCell ref="A25:A29"/>
    <mergeCell ref="A4:B5"/>
  </mergeCells>
  <pageMargins left="0.08" right="0.08" top="1" bottom="1" header="0.5" footer="0.4921259845"/>
  <pageSetup orientation="portrait" horizontalDpi="300" verticalDpi="300"/>
  <headerFooter>
    <oddHeader>Régime scolaire des établissements publics par département et sexe_x000D_Année scolaire 2018-2019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O55"/>
  <sheetViews>
    <sheetView showGridLines="0" workbookViewId="0">
      <selection activeCell="P12" sqref="P12"/>
    </sheetView>
  </sheetViews>
  <sheetFormatPr baseColWidth="10" defaultRowHeight="15" x14ac:dyDescent="0.25"/>
  <cols>
    <col min="1" max="1" width="17" style="1" customWidth="1"/>
    <col min="2" max="2" width="15.85546875" style="1" customWidth="1"/>
    <col min="3" max="4" width="4" style="1" bestFit="1" customWidth="1"/>
    <col min="5" max="7" width="4.28515625" style="1" bestFit="1" customWidth="1"/>
    <col min="8" max="8" width="5.140625" style="1" bestFit="1" customWidth="1"/>
    <col min="9" max="11" width="4.28515625" style="1" bestFit="1" customWidth="1"/>
    <col min="12" max="12" width="5.140625" style="1" bestFit="1" customWidth="1"/>
    <col min="13" max="13" width="5" style="1" bestFit="1" customWidth="1"/>
    <col min="14" max="14" width="5.140625" style="1" bestFit="1" customWidth="1"/>
    <col min="15" max="16384" width="11.42578125" style="1"/>
  </cols>
  <sheetData>
    <row r="1" spans="1:15" s="75" customFormat="1" ht="18" x14ac:dyDescent="0.25">
      <c r="A1" s="71" t="s">
        <v>460</v>
      </c>
      <c r="B1" s="72"/>
      <c r="C1" s="73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</row>
    <row r="2" spans="1:15" s="75" customFormat="1" ht="15.75" x14ac:dyDescent="0.25">
      <c r="A2" s="10" t="s">
        <v>446</v>
      </c>
      <c r="B2" s="72"/>
      <c r="C2" s="73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</row>
    <row r="3" spans="1:15" s="75" customFormat="1" x14ac:dyDescent="0.25">
      <c r="A3" s="76"/>
      <c r="B3" s="76"/>
      <c r="C3" s="77"/>
    </row>
    <row r="4" spans="1:15" ht="13.5" customHeight="1" x14ac:dyDescent="0.25">
      <c r="A4" s="424" t="s">
        <v>129</v>
      </c>
      <c r="B4" s="425"/>
      <c r="C4" s="636" t="s">
        <v>0</v>
      </c>
      <c r="D4" s="637"/>
      <c r="E4" s="638"/>
      <c r="F4" s="636" t="s">
        <v>143</v>
      </c>
      <c r="G4" s="637"/>
      <c r="H4" s="638"/>
      <c r="I4" s="636" t="s">
        <v>2</v>
      </c>
      <c r="J4" s="637"/>
      <c r="K4" s="638"/>
      <c r="L4" s="636" t="s">
        <v>3</v>
      </c>
      <c r="M4" s="637"/>
      <c r="N4" s="638"/>
    </row>
    <row r="5" spans="1:15" ht="27" customHeight="1" x14ac:dyDescent="0.25">
      <c r="A5" s="426"/>
      <c r="B5" s="427"/>
      <c r="C5" s="491" t="s">
        <v>155</v>
      </c>
      <c r="D5" s="492" t="s">
        <v>156</v>
      </c>
      <c r="E5" s="493" t="s">
        <v>3</v>
      </c>
      <c r="F5" s="494" t="s">
        <v>155</v>
      </c>
      <c r="G5" s="495" t="s">
        <v>156</v>
      </c>
      <c r="H5" s="496" t="s">
        <v>3</v>
      </c>
      <c r="I5" s="495" t="s">
        <v>155</v>
      </c>
      <c r="J5" s="492" t="s">
        <v>156</v>
      </c>
      <c r="K5" s="497" t="s">
        <v>3</v>
      </c>
      <c r="L5" s="495" t="s">
        <v>155</v>
      </c>
      <c r="M5" s="492" t="s">
        <v>156</v>
      </c>
      <c r="N5" s="493" t="s">
        <v>3</v>
      </c>
    </row>
    <row r="6" spans="1:15" ht="12.75" customHeight="1" x14ac:dyDescent="0.25">
      <c r="A6" s="634" t="s">
        <v>158</v>
      </c>
      <c r="B6" s="635"/>
      <c r="C6" s="510">
        <v>767</v>
      </c>
      <c r="D6" s="511">
        <v>759</v>
      </c>
      <c r="E6" s="512">
        <v>1526</v>
      </c>
      <c r="F6" s="513">
        <v>8118</v>
      </c>
      <c r="G6" s="514">
        <v>8276</v>
      </c>
      <c r="H6" s="512">
        <v>16394</v>
      </c>
      <c r="I6" s="513">
        <v>2476</v>
      </c>
      <c r="J6" s="514">
        <v>2239</v>
      </c>
      <c r="K6" s="515">
        <v>4715</v>
      </c>
      <c r="L6" s="513">
        <v>11361</v>
      </c>
      <c r="M6" s="514">
        <v>11274</v>
      </c>
      <c r="N6" s="514">
        <v>22635</v>
      </c>
    </row>
    <row r="7" spans="1:15" ht="15" customHeight="1" x14ac:dyDescent="0.25">
      <c r="A7" s="454" t="s">
        <v>14</v>
      </c>
      <c r="B7" s="455" t="s">
        <v>159</v>
      </c>
      <c r="C7" s="223" t="s">
        <v>157</v>
      </c>
      <c r="D7" s="224" t="s">
        <v>157</v>
      </c>
      <c r="E7" s="225" t="s">
        <v>157</v>
      </c>
      <c r="F7" s="226">
        <v>142</v>
      </c>
      <c r="G7" s="227">
        <v>142</v>
      </c>
      <c r="H7" s="228">
        <v>284</v>
      </c>
      <c r="I7" s="227">
        <v>8</v>
      </c>
      <c r="J7" s="224">
        <v>6</v>
      </c>
      <c r="K7" s="229">
        <v>14</v>
      </c>
      <c r="L7" s="230">
        <v>150</v>
      </c>
      <c r="M7" s="231">
        <v>148</v>
      </c>
      <c r="N7" s="225">
        <v>298</v>
      </c>
    </row>
    <row r="8" spans="1:15" ht="15" customHeight="1" x14ac:dyDescent="0.25">
      <c r="A8" s="454" t="s">
        <v>15</v>
      </c>
      <c r="B8" s="455" t="s">
        <v>160</v>
      </c>
      <c r="C8" s="223" t="s">
        <v>157</v>
      </c>
      <c r="D8" s="224" t="s">
        <v>157</v>
      </c>
      <c r="E8" s="225" t="s">
        <v>157</v>
      </c>
      <c r="F8" s="226">
        <v>198</v>
      </c>
      <c r="G8" s="227">
        <v>167</v>
      </c>
      <c r="H8" s="228">
        <v>365</v>
      </c>
      <c r="I8" s="227">
        <v>30</v>
      </c>
      <c r="J8" s="224">
        <v>37</v>
      </c>
      <c r="K8" s="229">
        <v>67</v>
      </c>
      <c r="L8" s="230">
        <v>228</v>
      </c>
      <c r="M8" s="231">
        <v>204</v>
      </c>
      <c r="N8" s="225">
        <v>432</v>
      </c>
    </row>
    <row r="9" spans="1:15" ht="15" customHeight="1" x14ac:dyDescent="0.25">
      <c r="A9" s="454" t="s">
        <v>19</v>
      </c>
      <c r="B9" s="455" t="s">
        <v>161</v>
      </c>
      <c r="C9" s="223" t="s">
        <v>157</v>
      </c>
      <c r="D9" s="224" t="s">
        <v>157</v>
      </c>
      <c r="E9" s="225" t="s">
        <v>157</v>
      </c>
      <c r="F9" s="226">
        <v>162</v>
      </c>
      <c r="G9" s="227">
        <v>138</v>
      </c>
      <c r="H9" s="228">
        <v>300</v>
      </c>
      <c r="I9" s="227">
        <v>3</v>
      </c>
      <c r="J9" s="224">
        <v>3</v>
      </c>
      <c r="K9" s="229">
        <v>6</v>
      </c>
      <c r="L9" s="230">
        <v>165</v>
      </c>
      <c r="M9" s="231">
        <v>141</v>
      </c>
      <c r="N9" s="225">
        <v>306</v>
      </c>
    </row>
    <row r="10" spans="1:15" ht="15" customHeight="1" x14ac:dyDescent="0.25">
      <c r="A10" s="454" t="s">
        <v>24</v>
      </c>
      <c r="B10" s="455" t="s">
        <v>162</v>
      </c>
      <c r="C10" s="223" t="s">
        <v>157</v>
      </c>
      <c r="D10" s="224" t="s">
        <v>157</v>
      </c>
      <c r="E10" s="225" t="s">
        <v>157</v>
      </c>
      <c r="F10" s="226">
        <v>51</v>
      </c>
      <c r="G10" s="227">
        <v>54</v>
      </c>
      <c r="H10" s="228">
        <v>105</v>
      </c>
      <c r="I10" s="227">
        <v>14</v>
      </c>
      <c r="J10" s="224">
        <v>7</v>
      </c>
      <c r="K10" s="229">
        <v>21</v>
      </c>
      <c r="L10" s="230">
        <v>65</v>
      </c>
      <c r="M10" s="231">
        <v>61</v>
      </c>
      <c r="N10" s="225">
        <v>126</v>
      </c>
    </row>
    <row r="11" spans="1:15" ht="15" customHeight="1" x14ac:dyDescent="0.25">
      <c r="A11" s="454" t="s">
        <v>31</v>
      </c>
      <c r="B11" s="455" t="s">
        <v>163</v>
      </c>
      <c r="C11" s="223" t="s">
        <v>157</v>
      </c>
      <c r="D11" s="224" t="s">
        <v>157</v>
      </c>
      <c r="E11" s="225" t="s">
        <v>157</v>
      </c>
      <c r="F11" s="226">
        <v>167</v>
      </c>
      <c r="G11" s="227">
        <v>155</v>
      </c>
      <c r="H11" s="228">
        <v>322</v>
      </c>
      <c r="I11" s="227">
        <v>47</v>
      </c>
      <c r="J11" s="224">
        <v>49</v>
      </c>
      <c r="K11" s="229">
        <v>96</v>
      </c>
      <c r="L11" s="230">
        <v>214</v>
      </c>
      <c r="M11" s="231">
        <v>204</v>
      </c>
      <c r="N11" s="225">
        <v>418</v>
      </c>
    </row>
    <row r="12" spans="1:15" ht="15" customHeight="1" x14ac:dyDescent="0.25">
      <c r="A12" s="454"/>
      <c r="B12" s="455" t="s">
        <v>164</v>
      </c>
      <c r="C12" s="223">
        <v>14</v>
      </c>
      <c r="D12" s="224">
        <v>76</v>
      </c>
      <c r="E12" s="225">
        <v>90</v>
      </c>
      <c r="F12" s="226">
        <v>30</v>
      </c>
      <c r="G12" s="227">
        <v>189</v>
      </c>
      <c r="H12" s="228">
        <v>219</v>
      </c>
      <c r="I12" s="227">
        <v>6</v>
      </c>
      <c r="J12" s="224">
        <v>20</v>
      </c>
      <c r="K12" s="229">
        <v>26</v>
      </c>
      <c r="L12" s="230">
        <v>50</v>
      </c>
      <c r="M12" s="231">
        <v>285</v>
      </c>
      <c r="N12" s="225">
        <v>335</v>
      </c>
    </row>
    <row r="13" spans="1:15" ht="15" customHeight="1" x14ac:dyDescent="0.25">
      <c r="A13" s="454" t="s">
        <v>33</v>
      </c>
      <c r="B13" s="455" t="s">
        <v>165</v>
      </c>
      <c r="C13" s="223" t="s">
        <v>157</v>
      </c>
      <c r="D13" s="224" t="s">
        <v>157</v>
      </c>
      <c r="E13" s="225" t="s">
        <v>157</v>
      </c>
      <c r="F13" s="226">
        <v>119</v>
      </c>
      <c r="G13" s="227">
        <v>126</v>
      </c>
      <c r="H13" s="228">
        <v>245</v>
      </c>
      <c r="I13" s="227">
        <v>8</v>
      </c>
      <c r="J13" s="224">
        <v>14</v>
      </c>
      <c r="K13" s="229">
        <v>22</v>
      </c>
      <c r="L13" s="230">
        <v>127</v>
      </c>
      <c r="M13" s="231">
        <v>140</v>
      </c>
      <c r="N13" s="225">
        <v>267</v>
      </c>
    </row>
    <row r="14" spans="1:15" ht="15" customHeight="1" x14ac:dyDescent="0.25">
      <c r="A14" s="454" t="s">
        <v>38</v>
      </c>
      <c r="B14" s="455" t="s">
        <v>166</v>
      </c>
      <c r="C14" s="223" t="s">
        <v>157</v>
      </c>
      <c r="D14" s="224" t="s">
        <v>157</v>
      </c>
      <c r="E14" s="225" t="s">
        <v>157</v>
      </c>
      <c r="F14" s="226">
        <v>250</v>
      </c>
      <c r="G14" s="227">
        <v>253</v>
      </c>
      <c r="H14" s="228">
        <v>503</v>
      </c>
      <c r="I14" s="227">
        <v>96</v>
      </c>
      <c r="J14" s="224">
        <v>85</v>
      </c>
      <c r="K14" s="229">
        <v>181</v>
      </c>
      <c r="L14" s="230">
        <v>346</v>
      </c>
      <c r="M14" s="231">
        <v>338</v>
      </c>
      <c r="N14" s="225">
        <v>684</v>
      </c>
    </row>
    <row r="15" spans="1:15" ht="15" customHeight="1" x14ac:dyDescent="0.25">
      <c r="A15" s="454"/>
      <c r="B15" s="455" t="s">
        <v>167</v>
      </c>
      <c r="C15" s="223">
        <v>20</v>
      </c>
      <c r="D15" s="224">
        <v>12</v>
      </c>
      <c r="E15" s="225">
        <v>32</v>
      </c>
      <c r="F15" s="226">
        <v>115</v>
      </c>
      <c r="G15" s="227">
        <v>37</v>
      </c>
      <c r="H15" s="228">
        <v>152</v>
      </c>
      <c r="I15" s="227">
        <v>68</v>
      </c>
      <c r="J15" s="224">
        <v>35</v>
      </c>
      <c r="K15" s="229">
        <v>103</v>
      </c>
      <c r="L15" s="230">
        <v>203</v>
      </c>
      <c r="M15" s="231">
        <v>84</v>
      </c>
      <c r="N15" s="225">
        <v>287</v>
      </c>
    </row>
    <row r="16" spans="1:15" ht="15" customHeight="1" x14ac:dyDescent="0.25">
      <c r="A16" s="454"/>
      <c r="B16" s="455" t="s">
        <v>168</v>
      </c>
      <c r="C16" s="223">
        <v>35</v>
      </c>
      <c r="D16" s="224">
        <v>44</v>
      </c>
      <c r="E16" s="225">
        <v>79</v>
      </c>
      <c r="F16" s="226">
        <v>564</v>
      </c>
      <c r="G16" s="227">
        <v>563</v>
      </c>
      <c r="H16" s="228">
        <v>1127</v>
      </c>
      <c r="I16" s="227">
        <v>282</v>
      </c>
      <c r="J16" s="224">
        <v>269</v>
      </c>
      <c r="K16" s="229">
        <v>551</v>
      </c>
      <c r="L16" s="230">
        <v>881</v>
      </c>
      <c r="M16" s="231">
        <v>876</v>
      </c>
      <c r="N16" s="225">
        <v>1757</v>
      </c>
    </row>
    <row r="17" spans="1:14" ht="15" customHeight="1" x14ac:dyDescent="0.25">
      <c r="A17" s="454"/>
      <c r="B17" s="455" t="s">
        <v>169</v>
      </c>
      <c r="C17" s="223">
        <v>58</v>
      </c>
      <c r="D17" s="224">
        <v>128</v>
      </c>
      <c r="E17" s="225">
        <v>186</v>
      </c>
      <c r="F17" s="226">
        <v>220</v>
      </c>
      <c r="G17" s="227">
        <v>433</v>
      </c>
      <c r="H17" s="228">
        <v>653</v>
      </c>
      <c r="I17" s="227">
        <v>68</v>
      </c>
      <c r="J17" s="224">
        <v>97</v>
      </c>
      <c r="K17" s="229">
        <v>165</v>
      </c>
      <c r="L17" s="230">
        <v>346</v>
      </c>
      <c r="M17" s="231">
        <v>658</v>
      </c>
      <c r="N17" s="225">
        <v>1004</v>
      </c>
    </row>
    <row r="18" spans="1:14" ht="15" customHeight="1" x14ac:dyDescent="0.25">
      <c r="A18" s="454" t="s">
        <v>39</v>
      </c>
      <c r="B18" s="455" t="s">
        <v>170</v>
      </c>
      <c r="C18" s="223" t="s">
        <v>157</v>
      </c>
      <c r="D18" s="224" t="s">
        <v>157</v>
      </c>
      <c r="E18" s="225" t="s">
        <v>157</v>
      </c>
      <c r="F18" s="226">
        <v>231</v>
      </c>
      <c r="G18" s="227">
        <v>230</v>
      </c>
      <c r="H18" s="228">
        <v>461</v>
      </c>
      <c r="I18" s="227">
        <v>36</v>
      </c>
      <c r="J18" s="224">
        <v>41</v>
      </c>
      <c r="K18" s="229">
        <v>77</v>
      </c>
      <c r="L18" s="230">
        <v>267</v>
      </c>
      <c r="M18" s="231">
        <v>271</v>
      </c>
      <c r="N18" s="225">
        <v>538</v>
      </c>
    </row>
    <row r="19" spans="1:14" ht="15" customHeight="1" x14ac:dyDescent="0.25">
      <c r="A19" s="454" t="s">
        <v>40</v>
      </c>
      <c r="B19" s="455" t="s">
        <v>171</v>
      </c>
      <c r="C19" s="223" t="s">
        <v>157</v>
      </c>
      <c r="D19" s="224" t="s">
        <v>157</v>
      </c>
      <c r="E19" s="225" t="s">
        <v>157</v>
      </c>
      <c r="F19" s="226">
        <v>120</v>
      </c>
      <c r="G19" s="227">
        <v>120</v>
      </c>
      <c r="H19" s="228">
        <v>240</v>
      </c>
      <c r="I19" s="227">
        <v>46</v>
      </c>
      <c r="J19" s="224">
        <v>29</v>
      </c>
      <c r="K19" s="229">
        <v>75</v>
      </c>
      <c r="L19" s="230">
        <v>166</v>
      </c>
      <c r="M19" s="231">
        <v>149</v>
      </c>
      <c r="N19" s="225">
        <v>315</v>
      </c>
    </row>
    <row r="20" spans="1:14" ht="15" customHeight="1" x14ac:dyDescent="0.25">
      <c r="A20" s="454" t="s">
        <v>41</v>
      </c>
      <c r="B20" s="455" t="s">
        <v>172</v>
      </c>
      <c r="C20" s="223" t="s">
        <v>157</v>
      </c>
      <c r="D20" s="224" t="s">
        <v>157</v>
      </c>
      <c r="E20" s="225" t="s">
        <v>157</v>
      </c>
      <c r="F20" s="226">
        <v>138</v>
      </c>
      <c r="G20" s="227">
        <v>164</v>
      </c>
      <c r="H20" s="228">
        <v>302</v>
      </c>
      <c r="I20" s="227">
        <v>29</v>
      </c>
      <c r="J20" s="224">
        <v>40</v>
      </c>
      <c r="K20" s="229">
        <v>69</v>
      </c>
      <c r="L20" s="230">
        <v>167</v>
      </c>
      <c r="M20" s="231">
        <v>204</v>
      </c>
      <c r="N20" s="225">
        <v>371</v>
      </c>
    </row>
    <row r="21" spans="1:14" ht="15" customHeight="1" x14ac:dyDescent="0.25">
      <c r="A21" s="454" t="s">
        <v>42</v>
      </c>
      <c r="B21" s="455" t="s">
        <v>173</v>
      </c>
      <c r="C21" s="223" t="s">
        <v>157</v>
      </c>
      <c r="D21" s="224" t="s">
        <v>157</v>
      </c>
      <c r="E21" s="225" t="s">
        <v>157</v>
      </c>
      <c r="F21" s="226">
        <v>45</v>
      </c>
      <c r="G21" s="227">
        <v>48</v>
      </c>
      <c r="H21" s="228">
        <v>93</v>
      </c>
      <c r="I21" s="227">
        <v>5</v>
      </c>
      <c r="J21" s="224">
        <v>8</v>
      </c>
      <c r="K21" s="229">
        <v>13</v>
      </c>
      <c r="L21" s="230">
        <v>50</v>
      </c>
      <c r="M21" s="231">
        <v>56</v>
      </c>
      <c r="N21" s="225">
        <v>106</v>
      </c>
    </row>
    <row r="22" spans="1:14" ht="15" customHeight="1" x14ac:dyDescent="0.25">
      <c r="A22" s="454" t="s">
        <v>45</v>
      </c>
      <c r="B22" s="455" t="s">
        <v>174</v>
      </c>
      <c r="C22" s="223" t="s">
        <v>157</v>
      </c>
      <c r="D22" s="224" t="s">
        <v>157</v>
      </c>
      <c r="E22" s="225" t="s">
        <v>157</v>
      </c>
      <c r="F22" s="226">
        <v>201</v>
      </c>
      <c r="G22" s="227">
        <v>212</v>
      </c>
      <c r="H22" s="228">
        <v>413</v>
      </c>
      <c r="I22" s="227">
        <v>34</v>
      </c>
      <c r="J22" s="224">
        <v>29</v>
      </c>
      <c r="K22" s="229">
        <v>63</v>
      </c>
      <c r="L22" s="230">
        <v>235</v>
      </c>
      <c r="M22" s="231">
        <v>241</v>
      </c>
      <c r="N22" s="225">
        <v>476</v>
      </c>
    </row>
    <row r="23" spans="1:14" ht="15" customHeight="1" x14ac:dyDescent="0.25">
      <c r="A23" s="454"/>
      <c r="B23" s="455" t="s">
        <v>175</v>
      </c>
      <c r="C23" s="223">
        <v>103</v>
      </c>
      <c r="D23" s="224">
        <v>1</v>
      </c>
      <c r="E23" s="225">
        <v>104</v>
      </c>
      <c r="F23" s="226">
        <v>71</v>
      </c>
      <c r="G23" s="227">
        <v>5</v>
      </c>
      <c r="H23" s="228">
        <v>76</v>
      </c>
      <c r="I23" s="227">
        <v>15</v>
      </c>
      <c r="J23" s="224" t="s">
        <v>157</v>
      </c>
      <c r="K23" s="229">
        <v>15</v>
      </c>
      <c r="L23" s="230">
        <v>189</v>
      </c>
      <c r="M23" s="231">
        <v>6</v>
      </c>
      <c r="N23" s="225">
        <v>195</v>
      </c>
    </row>
    <row r="24" spans="1:14" ht="15" customHeight="1" x14ac:dyDescent="0.25">
      <c r="A24" s="454" t="s">
        <v>48</v>
      </c>
      <c r="B24" s="455" t="s">
        <v>176</v>
      </c>
      <c r="C24" s="223" t="s">
        <v>157</v>
      </c>
      <c r="D24" s="224" t="s">
        <v>157</v>
      </c>
      <c r="E24" s="225" t="s">
        <v>157</v>
      </c>
      <c r="F24" s="226">
        <v>121</v>
      </c>
      <c r="G24" s="227">
        <v>128</v>
      </c>
      <c r="H24" s="228">
        <v>249</v>
      </c>
      <c r="I24" s="227">
        <v>14</v>
      </c>
      <c r="J24" s="224">
        <v>9</v>
      </c>
      <c r="K24" s="229">
        <v>23</v>
      </c>
      <c r="L24" s="230">
        <v>135</v>
      </c>
      <c r="M24" s="231">
        <v>137</v>
      </c>
      <c r="N24" s="225">
        <v>272</v>
      </c>
    </row>
    <row r="25" spans="1:14" ht="15" customHeight="1" x14ac:dyDescent="0.25">
      <c r="A25" s="454" t="s">
        <v>50</v>
      </c>
      <c r="B25" s="455" t="s">
        <v>177</v>
      </c>
      <c r="C25" s="223" t="s">
        <v>157</v>
      </c>
      <c r="D25" s="224" t="s">
        <v>157</v>
      </c>
      <c r="E25" s="225" t="s">
        <v>157</v>
      </c>
      <c r="F25" s="226">
        <v>66</v>
      </c>
      <c r="G25" s="227">
        <v>72</v>
      </c>
      <c r="H25" s="228">
        <v>138</v>
      </c>
      <c r="I25" s="227">
        <v>5</v>
      </c>
      <c r="J25" s="224">
        <v>8</v>
      </c>
      <c r="K25" s="229">
        <v>13</v>
      </c>
      <c r="L25" s="230">
        <v>71</v>
      </c>
      <c r="M25" s="231">
        <v>80</v>
      </c>
      <c r="N25" s="225">
        <v>151</v>
      </c>
    </row>
    <row r="26" spans="1:14" ht="15" customHeight="1" x14ac:dyDescent="0.25">
      <c r="A26" s="454" t="s">
        <v>56</v>
      </c>
      <c r="B26" s="455" t="s">
        <v>178</v>
      </c>
      <c r="C26" s="223">
        <v>19</v>
      </c>
      <c r="D26" s="224">
        <v>7</v>
      </c>
      <c r="E26" s="225">
        <v>26</v>
      </c>
      <c r="F26" s="226">
        <v>115</v>
      </c>
      <c r="G26" s="227">
        <v>123</v>
      </c>
      <c r="H26" s="228">
        <v>238</v>
      </c>
      <c r="I26" s="227">
        <v>25</v>
      </c>
      <c r="J26" s="224">
        <v>32</v>
      </c>
      <c r="K26" s="229">
        <v>57</v>
      </c>
      <c r="L26" s="230">
        <v>159</v>
      </c>
      <c r="M26" s="231">
        <v>162</v>
      </c>
      <c r="N26" s="225">
        <v>321</v>
      </c>
    </row>
    <row r="27" spans="1:14" ht="15" customHeight="1" x14ac:dyDescent="0.25">
      <c r="A27" s="454" t="s">
        <v>59</v>
      </c>
      <c r="B27" s="455" t="s">
        <v>179</v>
      </c>
      <c r="C27" s="223" t="s">
        <v>157</v>
      </c>
      <c r="D27" s="224" t="s">
        <v>157</v>
      </c>
      <c r="E27" s="225" t="s">
        <v>157</v>
      </c>
      <c r="F27" s="226">
        <v>68</v>
      </c>
      <c r="G27" s="227">
        <v>95</v>
      </c>
      <c r="H27" s="228">
        <v>163</v>
      </c>
      <c r="I27" s="227">
        <v>4</v>
      </c>
      <c r="J27" s="224">
        <v>5</v>
      </c>
      <c r="K27" s="229">
        <v>9</v>
      </c>
      <c r="L27" s="230">
        <v>72</v>
      </c>
      <c r="M27" s="231">
        <v>100</v>
      </c>
      <c r="N27" s="225">
        <v>172</v>
      </c>
    </row>
    <row r="28" spans="1:14" ht="15" customHeight="1" x14ac:dyDescent="0.25">
      <c r="A28" s="454" t="s">
        <v>60</v>
      </c>
      <c r="B28" s="455" t="s">
        <v>180</v>
      </c>
      <c r="C28" s="223">
        <v>12</v>
      </c>
      <c r="D28" s="224">
        <v>13</v>
      </c>
      <c r="E28" s="225">
        <v>25</v>
      </c>
      <c r="F28" s="226">
        <v>68</v>
      </c>
      <c r="G28" s="227">
        <v>82</v>
      </c>
      <c r="H28" s="228">
        <v>150</v>
      </c>
      <c r="I28" s="227">
        <v>19</v>
      </c>
      <c r="J28" s="224">
        <v>15</v>
      </c>
      <c r="K28" s="229">
        <v>34</v>
      </c>
      <c r="L28" s="230">
        <v>99</v>
      </c>
      <c r="M28" s="231">
        <v>110</v>
      </c>
      <c r="N28" s="225">
        <v>209</v>
      </c>
    </row>
    <row r="29" spans="1:14" ht="15" customHeight="1" x14ac:dyDescent="0.25">
      <c r="A29" s="454" t="s">
        <v>67</v>
      </c>
      <c r="B29" s="455" t="s">
        <v>181</v>
      </c>
      <c r="C29" s="223" t="s">
        <v>157</v>
      </c>
      <c r="D29" s="224" t="s">
        <v>157</v>
      </c>
      <c r="E29" s="225" t="s">
        <v>157</v>
      </c>
      <c r="F29" s="226">
        <v>56</v>
      </c>
      <c r="G29" s="227">
        <v>70</v>
      </c>
      <c r="H29" s="228">
        <v>126</v>
      </c>
      <c r="I29" s="227">
        <v>7</v>
      </c>
      <c r="J29" s="224">
        <v>9</v>
      </c>
      <c r="K29" s="229">
        <v>16</v>
      </c>
      <c r="L29" s="230">
        <v>63</v>
      </c>
      <c r="M29" s="231">
        <v>79</v>
      </c>
      <c r="N29" s="225">
        <v>142</v>
      </c>
    </row>
    <row r="30" spans="1:14" ht="15" customHeight="1" x14ac:dyDescent="0.25">
      <c r="A30" s="454" t="s">
        <v>69</v>
      </c>
      <c r="B30" s="455" t="s">
        <v>182</v>
      </c>
      <c r="C30" s="223" t="s">
        <v>157</v>
      </c>
      <c r="D30" s="224" t="s">
        <v>157</v>
      </c>
      <c r="E30" s="225" t="s">
        <v>157</v>
      </c>
      <c r="F30" s="226">
        <v>37</v>
      </c>
      <c r="G30" s="227">
        <v>43</v>
      </c>
      <c r="H30" s="228">
        <v>80</v>
      </c>
      <c r="I30" s="227">
        <v>8</v>
      </c>
      <c r="J30" s="224">
        <v>10</v>
      </c>
      <c r="K30" s="229">
        <v>18</v>
      </c>
      <c r="L30" s="230">
        <v>45</v>
      </c>
      <c r="M30" s="231">
        <v>53</v>
      </c>
      <c r="N30" s="225">
        <v>98</v>
      </c>
    </row>
    <row r="31" spans="1:14" ht="15" customHeight="1" x14ac:dyDescent="0.25">
      <c r="A31" s="454" t="s">
        <v>75</v>
      </c>
      <c r="B31" s="455" t="s">
        <v>183</v>
      </c>
      <c r="C31" s="223" t="s">
        <v>157</v>
      </c>
      <c r="D31" s="224" t="s">
        <v>157</v>
      </c>
      <c r="E31" s="225" t="s">
        <v>157</v>
      </c>
      <c r="F31" s="226">
        <v>59</v>
      </c>
      <c r="G31" s="227">
        <v>37</v>
      </c>
      <c r="H31" s="228">
        <v>96</v>
      </c>
      <c r="I31" s="227">
        <v>71</v>
      </c>
      <c r="J31" s="224">
        <v>82</v>
      </c>
      <c r="K31" s="229">
        <v>153</v>
      </c>
      <c r="L31" s="230">
        <v>130</v>
      </c>
      <c r="M31" s="231">
        <v>119</v>
      </c>
      <c r="N31" s="225">
        <v>249</v>
      </c>
    </row>
    <row r="32" spans="1:14" ht="15" customHeight="1" x14ac:dyDescent="0.25">
      <c r="A32" s="454"/>
      <c r="B32" s="455" t="s">
        <v>184</v>
      </c>
      <c r="C32" s="223" t="s">
        <v>157</v>
      </c>
      <c r="D32" s="224" t="s">
        <v>157</v>
      </c>
      <c r="E32" s="225" t="s">
        <v>157</v>
      </c>
      <c r="F32" s="226">
        <v>215</v>
      </c>
      <c r="G32" s="227">
        <v>262</v>
      </c>
      <c r="H32" s="228">
        <v>477</v>
      </c>
      <c r="I32" s="227">
        <v>67</v>
      </c>
      <c r="J32" s="224">
        <v>64</v>
      </c>
      <c r="K32" s="229">
        <v>131</v>
      </c>
      <c r="L32" s="230">
        <v>282</v>
      </c>
      <c r="M32" s="231">
        <v>326</v>
      </c>
      <c r="N32" s="225">
        <v>608</v>
      </c>
    </row>
    <row r="33" spans="1:14" ht="15" customHeight="1" x14ac:dyDescent="0.25">
      <c r="A33" s="454"/>
      <c r="B33" s="455" t="s">
        <v>185</v>
      </c>
      <c r="C33" s="223">
        <v>7</v>
      </c>
      <c r="D33" s="224">
        <v>5</v>
      </c>
      <c r="E33" s="225">
        <v>12</v>
      </c>
      <c r="F33" s="226">
        <v>173</v>
      </c>
      <c r="G33" s="227">
        <v>198</v>
      </c>
      <c r="H33" s="228">
        <v>371</v>
      </c>
      <c r="I33" s="227">
        <v>65</v>
      </c>
      <c r="J33" s="224">
        <v>86</v>
      </c>
      <c r="K33" s="229">
        <v>151</v>
      </c>
      <c r="L33" s="230">
        <v>245</v>
      </c>
      <c r="M33" s="231">
        <v>289</v>
      </c>
      <c r="N33" s="225">
        <v>534</v>
      </c>
    </row>
    <row r="34" spans="1:14" ht="15" customHeight="1" x14ac:dyDescent="0.25">
      <c r="A34" s="454"/>
      <c r="B34" s="455" t="s">
        <v>180</v>
      </c>
      <c r="C34" s="223" t="s">
        <v>157</v>
      </c>
      <c r="D34" s="224" t="s">
        <v>157</v>
      </c>
      <c r="E34" s="225" t="s">
        <v>157</v>
      </c>
      <c r="F34" s="226">
        <v>58</v>
      </c>
      <c r="G34" s="227">
        <v>53</v>
      </c>
      <c r="H34" s="228">
        <v>111</v>
      </c>
      <c r="I34" s="227">
        <v>42</v>
      </c>
      <c r="J34" s="224">
        <v>31</v>
      </c>
      <c r="K34" s="229">
        <v>73</v>
      </c>
      <c r="L34" s="230">
        <v>100</v>
      </c>
      <c r="M34" s="231">
        <v>84</v>
      </c>
      <c r="N34" s="225">
        <v>184</v>
      </c>
    </row>
    <row r="35" spans="1:14" ht="15" customHeight="1" x14ac:dyDescent="0.25">
      <c r="A35" s="454"/>
      <c r="B35" s="455" t="s">
        <v>186</v>
      </c>
      <c r="C35" s="223">
        <v>95</v>
      </c>
      <c r="D35" s="224">
        <v>5</v>
      </c>
      <c r="E35" s="225">
        <v>100</v>
      </c>
      <c r="F35" s="226">
        <v>128</v>
      </c>
      <c r="G35" s="227">
        <v>7</v>
      </c>
      <c r="H35" s="228">
        <v>135</v>
      </c>
      <c r="I35" s="227">
        <v>60</v>
      </c>
      <c r="J35" s="224">
        <v>3</v>
      </c>
      <c r="K35" s="229">
        <v>63</v>
      </c>
      <c r="L35" s="230">
        <v>283</v>
      </c>
      <c r="M35" s="231">
        <v>15</v>
      </c>
      <c r="N35" s="225">
        <v>298</v>
      </c>
    </row>
    <row r="36" spans="1:14" ht="15" customHeight="1" x14ac:dyDescent="0.25">
      <c r="A36" s="454"/>
      <c r="B36" s="455" t="s">
        <v>187</v>
      </c>
      <c r="C36" s="223">
        <v>92</v>
      </c>
      <c r="D36" s="224">
        <v>185</v>
      </c>
      <c r="E36" s="225">
        <v>277</v>
      </c>
      <c r="F36" s="226">
        <v>256</v>
      </c>
      <c r="G36" s="227">
        <v>394</v>
      </c>
      <c r="H36" s="228">
        <v>650</v>
      </c>
      <c r="I36" s="227">
        <v>81</v>
      </c>
      <c r="J36" s="224">
        <v>128</v>
      </c>
      <c r="K36" s="229">
        <v>209</v>
      </c>
      <c r="L36" s="230">
        <v>429</v>
      </c>
      <c r="M36" s="231">
        <v>707</v>
      </c>
      <c r="N36" s="225">
        <v>1136</v>
      </c>
    </row>
    <row r="37" spans="1:14" ht="15" customHeight="1" x14ac:dyDescent="0.25">
      <c r="A37" s="454"/>
      <c r="B37" s="455" t="s">
        <v>188</v>
      </c>
      <c r="C37" s="223">
        <v>123</v>
      </c>
      <c r="D37" s="224">
        <v>58</v>
      </c>
      <c r="E37" s="225">
        <v>181</v>
      </c>
      <c r="F37" s="226">
        <v>652</v>
      </c>
      <c r="G37" s="227">
        <v>404</v>
      </c>
      <c r="H37" s="228">
        <v>1056</v>
      </c>
      <c r="I37" s="227">
        <v>345</v>
      </c>
      <c r="J37" s="224">
        <v>191</v>
      </c>
      <c r="K37" s="229">
        <v>536</v>
      </c>
      <c r="L37" s="230">
        <v>1120</v>
      </c>
      <c r="M37" s="231">
        <v>653</v>
      </c>
      <c r="N37" s="225">
        <v>1773</v>
      </c>
    </row>
    <row r="38" spans="1:14" ht="15" customHeight="1" x14ac:dyDescent="0.25">
      <c r="A38" s="454" t="s">
        <v>76</v>
      </c>
      <c r="B38" s="455" t="s">
        <v>189</v>
      </c>
      <c r="C38" s="223" t="s">
        <v>157</v>
      </c>
      <c r="D38" s="224" t="s">
        <v>157</v>
      </c>
      <c r="E38" s="225" t="s">
        <v>157</v>
      </c>
      <c r="F38" s="226">
        <v>71</v>
      </c>
      <c r="G38" s="227">
        <v>85</v>
      </c>
      <c r="H38" s="228">
        <v>156</v>
      </c>
      <c r="I38" s="227">
        <v>25</v>
      </c>
      <c r="J38" s="224">
        <v>14</v>
      </c>
      <c r="K38" s="229">
        <v>39</v>
      </c>
      <c r="L38" s="230">
        <v>96</v>
      </c>
      <c r="M38" s="231">
        <v>99</v>
      </c>
      <c r="N38" s="225">
        <v>195</v>
      </c>
    </row>
    <row r="39" spans="1:14" ht="15" customHeight="1" x14ac:dyDescent="0.25">
      <c r="A39" s="454" t="s">
        <v>78</v>
      </c>
      <c r="B39" s="455" t="s">
        <v>190</v>
      </c>
      <c r="C39" s="223" t="s">
        <v>157</v>
      </c>
      <c r="D39" s="224" t="s">
        <v>157</v>
      </c>
      <c r="E39" s="225" t="s">
        <v>157</v>
      </c>
      <c r="F39" s="226">
        <v>287</v>
      </c>
      <c r="G39" s="227">
        <v>292</v>
      </c>
      <c r="H39" s="228">
        <v>579</v>
      </c>
      <c r="I39" s="227">
        <v>30</v>
      </c>
      <c r="J39" s="224">
        <v>37</v>
      </c>
      <c r="K39" s="229">
        <v>67</v>
      </c>
      <c r="L39" s="230">
        <v>317</v>
      </c>
      <c r="M39" s="231">
        <v>329</v>
      </c>
      <c r="N39" s="225">
        <v>646</v>
      </c>
    </row>
    <row r="40" spans="1:14" ht="15" customHeight="1" x14ac:dyDescent="0.25">
      <c r="A40" s="454"/>
      <c r="B40" s="455" t="s">
        <v>191</v>
      </c>
      <c r="C40" s="223" t="s">
        <v>157</v>
      </c>
      <c r="D40" s="224" t="s">
        <v>157</v>
      </c>
      <c r="E40" s="225" t="s">
        <v>157</v>
      </c>
      <c r="F40" s="226">
        <v>248</v>
      </c>
      <c r="G40" s="227">
        <v>187</v>
      </c>
      <c r="H40" s="228">
        <v>435</v>
      </c>
      <c r="I40" s="227">
        <v>67</v>
      </c>
      <c r="J40" s="224">
        <v>63</v>
      </c>
      <c r="K40" s="229">
        <v>130</v>
      </c>
      <c r="L40" s="230">
        <v>315</v>
      </c>
      <c r="M40" s="231">
        <v>250</v>
      </c>
      <c r="N40" s="225">
        <v>565</v>
      </c>
    </row>
    <row r="41" spans="1:14" ht="15" customHeight="1" x14ac:dyDescent="0.25">
      <c r="A41" s="454"/>
      <c r="B41" s="455" t="s">
        <v>165</v>
      </c>
      <c r="C41" s="223" t="s">
        <v>157</v>
      </c>
      <c r="D41" s="224" t="s">
        <v>157</v>
      </c>
      <c r="E41" s="225" t="s">
        <v>157</v>
      </c>
      <c r="F41" s="226">
        <v>172</v>
      </c>
      <c r="G41" s="227">
        <v>160</v>
      </c>
      <c r="H41" s="228">
        <v>332</v>
      </c>
      <c r="I41" s="227">
        <v>95</v>
      </c>
      <c r="J41" s="224">
        <v>99</v>
      </c>
      <c r="K41" s="229">
        <v>194</v>
      </c>
      <c r="L41" s="230">
        <v>267</v>
      </c>
      <c r="M41" s="231">
        <v>259</v>
      </c>
      <c r="N41" s="225">
        <v>526</v>
      </c>
    </row>
    <row r="42" spans="1:14" ht="15" customHeight="1" x14ac:dyDescent="0.25">
      <c r="A42" s="454"/>
      <c r="B42" s="455" t="s">
        <v>192</v>
      </c>
      <c r="C42" s="223">
        <v>58</v>
      </c>
      <c r="D42" s="224">
        <v>93</v>
      </c>
      <c r="E42" s="225">
        <v>151</v>
      </c>
      <c r="F42" s="226">
        <v>289</v>
      </c>
      <c r="G42" s="227">
        <v>455</v>
      </c>
      <c r="H42" s="228">
        <v>744</v>
      </c>
      <c r="I42" s="227">
        <v>44</v>
      </c>
      <c r="J42" s="224">
        <v>70</v>
      </c>
      <c r="K42" s="229">
        <v>114</v>
      </c>
      <c r="L42" s="230">
        <v>391</v>
      </c>
      <c r="M42" s="231">
        <v>618</v>
      </c>
      <c r="N42" s="225">
        <v>1009</v>
      </c>
    </row>
    <row r="43" spans="1:14" ht="15" customHeight="1" x14ac:dyDescent="0.25">
      <c r="A43" s="454" t="s">
        <v>81</v>
      </c>
      <c r="B43" s="455" t="s">
        <v>193</v>
      </c>
      <c r="C43" s="223" t="s">
        <v>157</v>
      </c>
      <c r="D43" s="224" t="s">
        <v>157</v>
      </c>
      <c r="E43" s="225" t="s">
        <v>157</v>
      </c>
      <c r="F43" s="226">
        <v>109</v>
      </c>
      <c r="G43" s="227">
        <v>101</v>
      </c>
      <c r="H43" s="228">
        <v>210</v>
      </c>
      <c r="I43" s="227">
        <v>21</v>
      </c>
      <c r="J43" s="224">
        <v>10</v>
      </c>
      <c r="K43" s="229">
        <v>31</v>
      </c>
      <c r="L43" s="230">
        <v>130</v>
      </c>
      <c r="M43" s="231">
        <v>111</v>
      </c>
      <c r="N43" s="225">
        <v>241</v>
      </c>
    </row>
    <row r="44" spans="1:14" ht="15" customHeight="1" x14ac:dyDescent="0.25">
      <c r="A44" s="454" t="s">
        <v>105</v>
      </c>
      <c r="B44" s="455" t="s">
        <v>194</v>
      </c>
      <c r="C44" s="223" t="s">
        <v>157</v>
      </c>
      <c r="D44" s="224" t="s">
        <v>157</v>
      </c>
      <c r="E44" s="225" t="s">
        <v>157</v>
      </c>
      <c r="F44" s="226">
        <v>132</v>
      </c>
      <c r="G44" s="227">
        <v>135</v>
      </c>
      <c r="H44" s="228">
        <v>267</v>
      </c>
      <c r="I44" s="227">
        <v>23</v>
      </c>
      <c r="J44" s="224">
        <v>19</v>
      </c>
      <c r="K44" s="229">
        <v>42</v>
      </c>
      <c r="L44" s="230">
        <v>155</v>
      </c>
      <c r="M44" s="231">
        <v>154</v>
      </c>
      <c r="N44" s="225">
        <v>309</v>
      </c>
    </row>
    <row r="45" spans="1:14" ht="15" customHeight="1" x14ac:dyDescent="0.25">
      <c r="A45" s="454" t="s">
        <v>111</v>
      </c>
      <c r="B45" s="455" t="s">
        <v>195</v>
      </c>
      <c r="C45" s="223" t="s">
        <v>157</v>
      </c>
      <c r="D45" s="224" t="s">
        <v>157</v>
      </c>
      <c r="E45" s="225" t="s">
        <v>157</v>
      </c>
      <c r="F45" s="226">
        <v>160</v>
      </c>
      <c r="G45" s="227">
        <v>178</v>
      </c>
      <c r="H45" s="228">
        <v>338</v>
      </c>
      <c r="I45" s="227">
        <v>52</v>
      </c>
      <c r="J45" s="224">
        <v>51</v>
      </c>
      <c r="K45" s="229">
        <v>103</v>
      </c>
      <c r="L45" s="230">
        <v>212</v>
      </c>
      <c r="M45" s="231">
        <v>229</v>
      </c>
      <c r="N45" s="225">
        <v>441</v>
      </c>
    </row>
    <row r="46" spans="1:14" ht="15" customHeight="1" x14ac:dyDescent="0.25">
      <c r="A46" s="454"/>
      <c r="B46" s="455" t="s">
        <v>196</v>
      </c>
      <c r="C46" s="223">
        <v>8</v>
      </c>
      <c r="D46" s="224">
        <v>15</v>
      </c>
      <c r="E46" s="225">
        <v>23</v>
      </c>
      <c r="F46" s="226">
        <v>132</v>
      </c>
      <c r="G46" s="227">
        <v>197</v>
      </c>
      <c r="H46" s="228">
        <v>329</v>
      </c>
      <c r="I46" s="227">
        <v>12</v>
      </c>
      <c r="J46" s="224">
        <v>23</v>
      </c>
      <c r="K46" s="229">
        <v>35</v>
      </c>
      <c r="L46" s="230">
        <v>152</v>
      </c>
      <c r="M46" s="231">
        <v>235</v>
      </c>
      <c r="N46" s="225">
        <v>387</v>
      </c>
    </row>
    <row r="47" spans="1:14" ht="15" customHeight="1" x14ac:dyDescent="0.25">
      <c r="A47" s="454" t="s">
        <v>113</v>
      </c>
      <c r="B47" s="455" t="s">
        <v>179</v>
      </c>
      <c r="C47" s="223" t="s">
        <v>157</v>
      </c>
      <c r="D47" s="224" t="s">
        <v>157</v>
      </c>
      <c r="E47" s="225" t="s">
        <v>157</v>
      </c>
      <c r="F47" s="226">
        <v>142</v>
      </c>
      <c r="G47" s="227">
        <v>136</v>
      </c>
      <c r="H47" s="228">
        <v>278</v>
      </c>
      <c r="I47" s="227">
        <v>19</v>
      </c>
      <c r="J47" s="224">
        <v>14</v>
      </c>
      <c r="K47" s="229">
        <v>33</v>
      </c>
      <c r="L47" s="230">
        <v>161</v>
      </c>
      <c r="M47" s="231">
        <v>150</v>
      </c>
      <c r="N47" s="225">
        <v>311</v>
      </c>
    </row>
    <row r="48" spans="1:14" ht="15" customHeight="1" x14ac:dyDescent="0.25">
      <c r="A48" s="454" t="s">
        <v>119</v>
      </c>
      <c r="B48" s="455" t="s">
        <v>197</v>
      </c>
      <c r="C48" s="223" t="s">
        <v>157</v>
      </c>
      <c r="D48" s="224" t="s">
        <v>157</v>
      </c>
      <c r="E48" s="225" t="s">
        <v>157</v>
      </c>
      <c r="F48" s="226">
        <v>82</v>
      </c>
      <c r="G48" s="227">
        <v>75</v>
      </c>
      <c r="H48" s="228">
        <v>157</v>
      </c>
      <c r="I48" s="227">
        <v>5</v>
      </c>
      <c r="J48" s="224">
        <v>1</v>
      </c>
      <c r="K48" s="229">
        <v>6</v>
      </c>
      <c r="L48" s="230">
        <v>87</v>
      </c>
      <c r="M48" s="231">
        <v>76</v>
      </c>
      <c r="N48" s="225">
        <v>163</v>
      </c>
    </row>
    <row r="49" spans="1:14" ht="15" customHeight="1" x14ac:dyDescent="0.25">
      <c r="A49" s="454" t="s">
        <v>120</v>
      </c>
      <c r="B49" s="455" t="s">
        <v>198</v>
      </c>
      <c r="C49" s="223" t="s">
        <v>157</v>
      </c>
      <c r="D49" s="224" t="s">
        <v>157</v>
      </c>
      <c r="E49" s="225" t="s">
        <v>157</v>
      </c>
      <c r="F49" s="226">
        <v>123</v>
      </c>
      <c r="G49" s="227">
        <v>119</v>
      </c>
      <c r="H49" s="228">
        <v>242</v>
      </c>
      <c r="I49" s="227">
        <v>10</v>
      </c>
      <c r="J49" s="224">
        <v>10</v>
      </c>
      <c r="K49" s="229">
        <v>20</v>
      </c>
      <c r="L49" s="230">
        <v>133</v>
      </c>
      <c r="M49" s="231">
        <v>129</v>
      </c>
      <c r="N49" s="225">
        <v>262</v>
      </c>
    </row>
    <row r="50" spans="1:14" ht="15" customHeight="1" x14ac:dyDescent="0.25">
      <c r="A50" s="454" t="s">
        <v>121</v>
      </c>
      <c r="B50" s="455" t="s">
        <v>199</v>
      </c>
      <c r="C50" s="223" t="s">
        <v>157</v>
      </c>
      <c r="D50" s="224" t="s">
        <v>157</v>
      </c>
      <c r="E50" s="225" t="s">
        <v>157</v>
      </c>
      <c r="F50" s="226">
        <v>176</v>
      </c>
      <c r="G50" s="227">
        <v>186</v>
      </c>
      <c r="H50" s="228">
        <v>362</v>
      </c>
      <c r="I50" s="227">
        <v>22</v>
      </c>
      <c r="J50" s="224">
        <v>25</v>
      </c>
      <c r="K50" s="229">
        <v>47</v>
      </c>
      <c r="L50" s="230">
        <v>198</v>
      </c>
      <c r="M50" s="231">
        <v>211</v>
      </c>
      <c r="N50" s="225">
        <v>409</v>
      </c>
    </row>
    <row r="51" spans="1:14" ht="15" customHeight="1" x14ac:dyDescent="0.25">
      <c r="A51" s="454"/>
      <c r="B51" s="455" t="s">
        <v>200</v>
      </c>
      <c r="C51" s="223">
        <v>2</v>
      </c>
      <c r="D51" s="224">
        <v>15</v>
      </c>
      <c r="E51" s="225">
        <v>17</v>
      </c>
      <c r="F51" s="226">
        <v>38</v>
      </c>
      <c r="G51" s="227">
        <v>110</v>
      </c>
      <c r="H51" s="228">
        <v>148</v>
      </c>
      <c r="I51" s="227">
        <v>3</v>
      </c>
      <c r="J51" s="224">
        <v>18</v>
      </c>
      <c r="K51" s="229">
        <v>21</v>
      </c>
      <c r="L51" s="230">
        <v>43</v>
      </c>
      <c r="M51" s="231">
        <v>143</v>
      </c>
      <c r="N51" s="225">
        <v>186</v>
      </c>
    </row>
    <row r="52" spans="1:14" ht="15" customHeight="1" x14ac:dyDescent="0.25">
      <c r="A52" s="454" t="s">
        <v>124</v>
      </c>
      <c r="B52" s="455" t="s">
        <v>185</v>
      </c>
      <c r="C52" s="223" t="s">
        <v>157</v>
      </c>
      <c r="D52" s="224" t="s">
        <v>157</v>
      </c>
      <c r="E52" s="225" t="s">
        <v>157</v>
      </c>
      <c r="F52" s="226">
        <v>224</v>
      </c>
      <c r="G52" s="227">
        <v>181</v>
      </c>
      <c r="H52" s="228">
        <v>405</v>
      </c>
      <c r="I52" s="227">
        <v>86</v>
      </c>
      <c r="J52" s="224">
        <v>58</v>
      </c>
      <c r="K52" s="229">
        <v>144</v>
      </c>
      <c r="L52" s="230">
        <v>310</v>
      </c>
      <c r="M52" s="231">
        <v>239</v>
      </c>
      <c r="N52" s="225">
        <v>549</v>
      </c>
    </row>
    <row r="53" spans="1:14" ht="15" customHeight="1" x14ac:dyDescent="0.25">
      <c r="A53" s="454"/>
      <c r="B53" s="455" t="s">
        <v>201</v>
      </c>
      <c r="C53" s="223" t="s">
        <v>157</v>
      </c>
      <c r="D53" s="224" t="s">
        <v>157</v>
      </c>
      <c r="E53" s="225" t="s">
        <v>157</v>
      </c>
      <c r="F53" s="226">
        <v>117</v>
      </c>
      <c r="G53" s="227">
        <v>126</v>
      </c>
      <c r="H53" s="228">
        <v>243</v>
      </c>
      <c r="I53" s="227">
        <v>47</v>
      </c>
      <c r="J53" s="224">
        <v>33</v>
      </c>
      <c r="K53" s="229">
        <v>80</v>
      </c>
      <c r="L53" s="230">
        <v>164</v>
      </c>
      <c r="M53" s="231">
        <v>159</v>
      </c>
      <c r="N53" s="225">
        <v>323</v>
      </c>
    </row>
    <row r="54" spans="1:14" ht="15" customHeight="1" x14ac:dyDescent="0.25">
      <c r="A54" s="454" t="s">
        <v>128</v>
      </c>
      <c r="B54" s="455" t="s">
        <v>202</v>
      </c>
      <c r="C54" s="223" t="s">
        <v>157</v>
      </c>
      <c r="D54" s="224" t="s">
        <v>157</v>
      </c>
      <c r="E54" s="225" t="s">
        <v>157</v>
      </c>
      <c r="F54" s="226">
        <v>288</v>
      </c>
      <c r="G54" s="227">
        <v>276</v>
      </c>
      <c r="H54" s="228">
        <v>564</v>
      </c>
      <c r="I54" s="227">
        <v>77</v>
      </c>
      <c r="J54" s="224">
        <v>61</v>
      </c>
      <c r="K54" s="229">
        <v>138</v>
      </c>
      <c r="L54" s="230">
        <v>365</v>
      </c>
      <c r="M54" s="231">
        <v>337</v>
      </c>
      <c r="N54" s="225">
        <v>702</v>
      </c>
    </row>
    <row r="55" spans="1:14" ht="15" customHeight="1" x14ac:dyDescent="0.25">
      <c r="A55" s="456"/>
      <c r="B55" s="457" t="s">
        <v>203</v>
      </c>
      <c r="C55" s="234">
        <v>121</v>
      </c>
      <c r="D55" s="235">
        <v>102</v>
      </c>
      <c r="E55" s="236">
        <v>223</v>
      </c>
      <c r="F55" s="237">
        <v>432</v>
      </c>
      <c r="G55" s="238">
        <v>273</v>
      </c>
      <c r="H55" s="239">
        <v>705</v>
      </c>
      <c r="I55" s="238">
        <v>230</v>
      </c>
      <c r="J55" s="235">
        <v>191</v>
      </c>
      <c r="K55" s="240">
        <v>421</v>
      </c>
      <c r="L55" s="241">
        <v>783</v>
      </c>
      <c r="M55" s="242">
        <v>566</v>
      </c>
      <c r="N55" s="236">
        <v>1349</v>
      </c>
    </row>
  </sheetData>
  <mergeCells count="5">
    <mergeCell ref="A6:B6"/>
    <mergeCell ref="C4:E4"/>
    <mergeCell ref="F4:H4"/>
    <mergeCell ref="I4:K4"/>
    <mergeCell ref="L4:N4"/>
  </mergeCells>
  <pageMargins left="0.08" right="0.08" top="1" bottom="1" header="0.5" footer="0.4921259845"/>
  <pageSetup orientation="portrait" horizontalDpi="300" verticalDpi="300" r:id="rId1"/>
  <headerFooter>
    <oddHeader>Régime scolaire des établissements publics - Allier_x000D_Année scolaire 2018-2019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O35"/>
  <sheetViews>
    <sheetView showGridLines="0" topLeftCell="A3" workbookViewId="0">
      <selection activeCell="Q20" sqref="Q20"/>
    </sheetView>
  </sheetViews>
  <sheetFormatPr baseColWidth="10" defaultRowHeight="15" x14ac:dyDescent="0.25"/>
  <cols>
    <col min="1" max="2" width="14.28515625" style="1" bestFit="1" customWidth="1"/>
    <col min="3" max="4" width="3.85546875" style="1" bestFit="1" customWidth="1"/>
    <col min="5" max="5" width="4.7109375" style="1" bestFit="1" customWidth="1"/>
    <col min="6" max="7" width="4.85546875" style="1" bestFit="1" customWidth="1"/>
    <col min="8" max="8" width="5.140625" style="1" bestFit="1" customWidth="1"/>
    <col min="9" max="10" width="3.85546875" style="1" bestFit="1" customWidth="1"/>
    <col min="11" max="11" width="4.42578125" style="1" bestFit="1" customWidth="1"/>
    <col min="12" max="12" width="4.7109375" style="1" bestFit="1" customWidth="1"/>
    <col min="13" max="13" width="4.85546875" style="1" bestFit="1" customWidth="1"/>
    <col min="14" max="14" width="5.42578125" style="1" bestFit="1" customWidth="1"/>
    <col min="15" max="16384" width="11.42578125" style="1"/>
  </cols>
  <sheetData>
    <row r="1" spans="1:15" s="75" customFormat="1" ht="18" x14ac:dyDescent="0.25">
      <c r="A1" s="71" t="s">
        <v>461</v>
      </c>
      <c r="B1" s="72"/>
      <c r="C1" s="73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</row>
    <row r="2" spans="1:15" s="75" customFormat="1" ht="15.75" x14ac:dyDescent="0.25">
      <c r="A2" s="10" t="s">
        <v>446</v>
      </c>
      <c r="B2" s="72"/>
      <c r="C2" s="73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</row>
    <row r="3" spans="1:15" s="75" customFormat="1" x14ac:dyDescent="0.25">
      <c r="A3" s="76"/>
      <c r="B3" s="76"/>
      <c r="C3" s="77"/>
    </row>
    <row r="4" spans="1:15" x14ac:dyDescent="0.25">
      <c r="A4" s="450" t="s">
        <v>129</v>
      </c>
      <c r="B4" s="451"/>
      <c r="C4" s="636" t="s">
        <v>0</v>
      </c>
      <c r="D4" s="637"/>
      <c r="E4" s="638"/>
      <c r="F4" s="636" t="s">
        <v>143</v>
      </c>
      <c r="G4" s="637"/>
      <c r="H4" s="638"/>
      <c r="I4" s="636" t="s">
        <v>2</v>
      </c>
      <c r="J4" s="637"/>
      <c r="K4" s="638"/>
      <c r="L4" s="636" t="s">
        <v>3</v>
      </c>
      <c r="M4" s="637"/>
      <c r="N4" s="638"/>
    </row>
    <row r="5" spans="1:15" ht="34.5" x14ac:dyDescent="0.25">
      <c r="A5" s="452"/>
      <c r="B5" s="453"/>
      <c r="C5" s="491" t="s">
        <v>155</v>
      </c>
      <c r="D5" s="492" t="s">
        <v>156</v>
      </c>
      <c r="E5" s="493" t="s">
        <v>3</v>
      </c>
      <c r="F5" s="494" t="s">
        <v>155</v>
      </c>
      <c r="G5" s="495" t="s">
        <v>156</v>
      </c>
      <c r="H5" s="496" t="s">
        <v>3</v>
      </c>
      <c r="I5" s="495" t="s">
        <v>155</v>
      </c>
      <c r="J5" s="492" t="s">
        <v>156</v>
      </c>
      <c r="K5" s="497" t="s">
        <v>3</v>
      </c>
      <c r="L5" s="495" t="s">
        <v>155</v>
      </c>
      <c r="M5" s="492" t="s">
        <v>156</v>
      </c>
      <c r="N5" s="493" t="s">
        <v>3</v>
      </c>
    </row>
    <row r="6" spans="1:15" x14ac:dyDescent="0.25">
      <c r="A6" s="639" t="s">
        <v>204</v>
      </c>
      <c r="B6" s="640"/>
      <c r="C6" s="428">
        <v>502</v>
      </c>
      <c r="D6" s="431">
        <v>474</v>
      </c>
      <c r="E6" s="429">
        <v>976</v>
      </c>
      <c r="F6" s="430">
        <v>3174</v>
      </c>
      <c r="G6" s="431">
        <v>3158</v>
      </c>
      <c r="H6" s="429">
        <v>6332</v>
      </c>
      <c r="I6" s="430">
        <v>505</v>
      </c>
      <c r="J6" s="431">
        <v>488</v>
      </c>
      <c r="K6" s="432">
        <v>993</v>
      </c>
      <c r="L6" s="430">
        <v>4181</v>
      </c>
      <c r="M6" s="431">
        <v>4120</v>
      </c>
      <c r="N6" s="431">
        <v>8301</v>
      </c>
    </row>
    <row r="7" spans="1:15" ht="16.5" x14ac:dyDescent="0.25">
      <c r="A7" s="454" t="s">
        <v>6</v>
      </c>
      <c r="B7" s="455" t="s">
        <v>205</v>
      </c>
      <c r="C7" s="516" t="s">
        <v>157</v>
      </c>
      <c r="D7" s="517" t="s">
        <v>157</v>
      </c>
      <c r="E7" s="518" t="s">
        <v>157</v>
      </c>
      <c r="F7" s="519">
        <v>32</v>
      </c>
      <c r="G7" s="520">
        <v>20</v>
      </c>
      <c r="H7" s="521">
        <v>52</v>
      </c>
      <c r="I7" s="520">
        <v>5</v>
      </c>
      <c r="J7" s="517">
        <v>2</v>
      </c>
      <c r="K7" s="522">
        <v>7</v>
      </c>
      <c r="L7" s="523">
        <v>37</v>
      </c>
      <c r="M7" s="524">
        <v>22</v>
      </c>
      <c r="N7" s="518">
        <v>59</v>
      </c>
    </row>
    <row r="8" spans="1:15" ht="16.5" x14ac:dyDescent="0.25">
      <c r="A8" s="454" t="s">
        <v>12</v>
      </c>
      <c r="B8" s="455" t="s">
        <v>206</v>
      </c>
      <c r="C8" s="516" t="s">
        <v>157</v>
      </c>
      <c r="D8" s="517" t="s">
        <v>157</v>
      </c>
      <c r="E8" s="518" t="s">
        <v>157</v>
      </c>
      <c r="F8" s="519">
        <v>152</v>
      </c>
      <c r="G8" s="520">
        <v>161</v>
      </c>
      <c r="H8" s="521">
        <v>313</v>
      </c>
      <c r="I8" s="520">
        <v>33</v>
      </c>
      <c r="J8" s="517">
        <v>36</v>
      </c>
      <c r="K8" s="522">
        <v>69</v>
      </c>
      <c r="L8" s="523">
        <v>185</v>
      </c>
      <c r="M8" s="524">
        <v>197</v>
      </c>
      <c r="N8" s="518">
        <v>382</v>
      </c>
    </row>
    <row r="9" spans="1:15" x14ac:dyDescent="0.25">
      <c r="A9" s="454"/>
      <c r="B9" s="455" t="s">
        <v>185</v>
      </c>
      <c r="C9" s="516">
        <v>8</v>
      </c>
      <c r="D9" s="517">
        <v>11</v>
      </c>
      <c r="E9" s="518">
        <v>19</v>
      </c>
      <c r="F9" s="519">
        <v>171</v>
      </c>
      <c r="G9" s="520">
        <v>200</v>
      </c>
      <c r="H9" s="521">
        <v>371</v>
      </c>
      <c r="I9" s="520">
        <v>27</v>
      </c>
      <c r="J9" s="517">
        <v>33</v>
      </c>
      <c r="K9" s="522">
        <v>60</v>
      </c>
      <c r="L9" s="523">
        <v>206</v>
      </c>
      <c r="M9" s="524">
        <v>244</v>
      </c>
      <c r="N9" s="518">
        <v>450</v>
      </c>
    </row>
    <row r="10" spans="1:15" x14ac:dyDescent="0.25">
      <c r="A10" s="454"/>
      <c r="B10" s="455" t="s">
        <v>207</v>
      </c>
      <c r="C10" s="516" t="s">
        <v>157</v>
      </c>
      <c r="D10" s="517" t="s">
        <v>157</v>
      </c>
      <c r="E10" s="518" t="s">
        <v>157</v>
      </c>
      <c r="F10" s="519">
        <v>221</v>
      </c>
      <c r="G10" s="520">
        <v>237</v>
      </c>
      <c r="H10" s="521">
        <v>458</v>
      </c>
      <c r="I10" s="520">
        <v>46</v>
      </c>
      <c r="J10" s="517">
        <v>60</v>
      </c>
      <c r="K10" s="522">
        <v>106</v>
      </c>
      <c r="L10" s="523">
        <v>267</v>
      </c>
      <c r="M10" s="524">
        <v>297</v>
      </c>
      <c r="N10" s="518">
        <v>564</v>
      </c>
    </row>
    <row r="11" spans="1:15" x14ac:dyDescent="0.25">
      <c r="A11" s="454"/>
      <c r="B11" s="455" t="s">
        <v>208</v>
      </c>
      <c r="C11" s="516">
        <v>2</v>
      </c>
      <c r="D11" s="517" t="s">
        <v>157</v>
      </c>
      <c r="E11" s="518">
        <v>2</v>
      </c>
      <c r="F11" s="519">
        <v>274</v>
      </c>
      <c r="G11" s="520">
        <v>216</v>
      </c>
      <c r="H11" s="521">
        <v>490</v>
      </c>
      <c r="I11" s="520">
        <v>42</v>
      </c>
      <c r="J11" s="517">
        <v>31</v>
      </c>
      <c r="K11" s="522">
        <v>73</v>
      </c>
      <c r="L11" s="523">
        <v>318</v>
      </c>
      <c r="M11" s="524">
        <v>247</v>
      </c>
      <c r="N11" s="518">
        <v>565</v>
      </c>
    </row>
    <row r="12" spans="1:15" x14ac:dyDescent="0.25">
      <c r="A12" s="454"/>
      <c r="B12" s="455" t="s">
        <v>209</v>
      </c>
      <c r="C12" s="516">
        <v>23</v>
      </c>
      <c r="D12" s="517">
        <v>10</v>
      </c>
      <c r="E12" s="518">
        <v>33</v>
      </c>
      <c r="F12" s="519">
        <v>36</v>
      </c>
      <c r="G12" s="520">
        <v>10</v>
      </c>
      <c r="H12" s="521">
        <v>46</v>
      </c>
      <c r="I12" s="520">
        <v>3</v>
      </c>
      <c r="J12" s="517">
        <v>1</v>
      </c>
      <c r="K12" s="522">
        <v>4</v>
      </c>
      <c r="L12" s="523">
        <v>62</v>
      </c>
      <c r="M12" s="524">
        <v>21</v>
      </c>
      <c r="N12" s="518">
        <v>83</v>
      </c>
    </row>
    <row r="13" spans="1:15" x14ac:dyDescent="0.25">
      <c r="A13" s="454"/>
      <c r="B13" s="455" t="s">
        <v>210</v>
      </c>
      <c r="C13" s="516">
        <v>49</v>
      </c>
      <c r="D13" s="517">
        <v>106</v>
      </c>
      <c r="E13" s="518">
        <v>155</v>
      </c>
      <c r="F13" s="519">
        <v>82</v>
      </c>
      <c r="G13" s="520">
        <v>141</v>
      </c>
      <c r="H13" s="521">
        <v>223</v>
      </c>
      <c r="I13" s="520">
        <v>7</v>
      </c>
      <c r="J13" s="517">
        <v>16</v>
      </c>
      <c r="K13" s="522">
        <v>23</v>
      </c>
      <c r="L13" s="523">
        <v>138</v>
      </c>
      <c r="M13" s="524">
        <v>263</v>
      </c>
      <c r="N13" s="518">
        <v>401</v>
      </c>
    </row>
    <row r="14" spans="1:15" x14ac:dyDescent="0.25">
      <c r="A14" s="454"/>
      <c r="B14" s="455" t="s">
        <v>211</v>
      </c>
      <c r="C14" s="516">
        <v>38</v>
      </c>
      <c r="D14" s="517">
        <v>75</v>
      </c>
      <c r="E14" s="518">
        <v>113</v>
      </c>
      <c r="F14" s="519">
        <v>203</v>
      </c>
      <c r="G14" s="520">
        <v>333</v>
      </c>
      <c r="H14" s="521">
        <v>536</v>
      </c>
      <c r="I14" s="520">
        <v>23</v>
      </c>
      <c r="J14" s="517">
        <v>34</v>
      </c>
      <c r="K14" s="522">
        <v>57</v>
      </c>
      <c r="L14" s="523">
        <v>264</v>
      </c>
      <c r="M14" s="524">
        <v>442</v>
      </c>
      <c r="N14" s="518">
        <v>706</v>
      </c>
    </row>
    <row r="15" spans="1:15" ht="16.5" x14ac:dyDescent="0.25">
      <c r="A15" s="454"/>
      <c r="B15" s="455" t="s">
        <v>212</v>
      </c>
      <c r="C15" s="516">
        <v>148</v>
      </c>
      <c r="D15" s="517">
        <v>87</v>
      </c>
      <c r="E15" s="518">
        <v>235</v>
      </c>
      <c r="F15" s="519">
        <v>533</v>
      </c>
      <c r="G15" s="520">
        <v>274</v>
      </c>
      <c r="H15" s="521">
        <v>807</v>
      </c>
      <c r="I15" s="520">
        <v>84</v>
      </c>
      <c r="J15" s="517">
        <v>43</v>
      </c>
      <c r="K15" s="522">
        <v>127</v>
      </c>
      <c r="L15" s="523">
        <v>765</v>
      </c>
      <c r="M15" s="524">
        <v>404</v>
      </c>
      <c r="N15" s="518">
        <v>1169</v>
      </c>
    </row>
    <row r="16" spans="1:15" x14ac:dyDescent="0.25">
      <c r="A16" s="454" t="s">
        <v>29</v>
      </c>
      <c r="B16" s="455" t="s">
        <v>213</v>
      </c>
      <c r="C16" s="516" t="s">
        <v>157</v>
      </c>
      <c r="D16" s="517" t="s">
        <v>157</v>
      </c>
      <c r="E16" s="518" t="s">
        <v>157</v>
      </c>
      <c r="F16" s="519">
        <v>33</v>
      </c>
      <c r="G16" s="520">
        <v>46</v>
      </c>
      <c r="H16" s="521">
        <v>79</v>
      </c>
      <c r="I16" s="520">
        <v>2</v>
      </c>
      <c r="J16" s="517">
        <v>1</v>
      </c>
      <c r="K16" s="522">
        <v>3</v>
      </c>
      <c r="L16" s="523">
        <v>35</v>
      </c>
      <c r="M16" s="524">
        <v>47</v>
      </c>
      <c r="N16" s="518">
        <v>82</v>
      </c>
    </row>
    <row r="17" spans="1:14" ht="16.5" x14ac:dyDescent="0.25">
      <c r="A17" s="454" t="s">
        <v>32</v>
      </c>
      <c r="B17" s="455" t="s">
        <v>214</v>
      </c>
      <c r="C17" s="516">
        <v>4</v>
      </c>
      <c r="D17" s="517">
        <v>1</v>
      </c>
      <c r="E17" s="518">
        <v>5</v>
      </c>
      <c r="F17" s="519">
        <v>24</v>
      </c>
      <c r="G17" s="520">
        <v>16</v>
      </c>
      <c r="H17" s="521">
        <v>40</v>
      </c>
      <c r="I17" s="520">
        <v>6</v>
      </c>
      <c r="J17" s="517">
        <v>10</v>
      </c>
      <c r="K17" s="522">
        <v>16</v>
      </c>
      <c r="L17" s="523">
        <v>34</v>
      </c>
      <c r="M17" s="524">
        <v>27</v>
      </c>
      <c r="N17" s="518">
        <v>61</v>
      </c>
    </row>
    <row r="18" spans="1:14" x14ac:dyDescent="0.25">
      <c r="A18" s="454" t="s">
        <v>57</v>
      </c>
      <c r="B18" s="455" t="s">
        <v>215</v>
      </c>
      <c r="C18" s="516" t="s">
        <v>157</v>
      </c>
      <c r="D18" s="517" t="s">
        <v>157</v>
      </c>
      <c r="E18" s="518" t="s">
        <v>157</v>
      </c>
      <c r="F18" s="519">
        <v>64</v>
      </c>
      <c r="G18" s="520">
        <v>76</v>
      </c>
      <c r="H18" s="521">
        <v>140</v>
      </c>
      <c r="I18" s="520">
        <v>4</v>
      </c>
      <c r="J18" s="517">
        <v>2</v>
      </c>
      <c r="K18" s="522">
        <v>6</v>
      </c>
      <c r="L18" s="523">
        <v>68</v>
      </c>
      <c r="M18" s="524">
        <v>78</v>
      </c>
      <c r="N18" s="518">
        <v>146</v>
      </c>
    </row>
    <row r="19" spans="1:14" x14ac:dyDescent="0.25">
      <c r="A19" s="454" t="s">
        <v>71</v>
      </c>
      <c r="B19" s="455" t="s">
        <v>216</v>
      </c>
      <c r="C19" s="516">
        <v>13</v>
      </c>
      <c r="D19" s="517">
        <v>7</v>
      </c>
      <c r="E19" s="518">
        <v>20</v>
      </c>
      <c r="F19" s="519">
        <v>42</v>
      </c>
      <c r="G19" s="520">
        <v>49</v>
      </c>
      <c r="H19" s="521">
        <v>91</v>
      </c>
      <c r="I19" s="520">
        <v>18</v>
      </c>
      <c r="J19" s="517">
        <v>8</v>
      </c>
      <c r="K19" s="522">
        <v>26</v>
      </c>
      <c r="L19" s="523">
        <v>73</v>
      </c>
      <c r="M19" s="524">
        <v>64</v>
      </c>
      <c r="N19" s="518">
        <v>137</v>
      </c>
    </row>
    <row r="20" spans="1:14" x14ac:dyDescent="0.25">
      <c r="A20" s="454" t="s">
        <v>72</v>
      </c>
      <c r="B20" s="455" t="s">
        <v>217</v>
      </c>
      <c r="C20" s="516">
        <v>16</v>
      </c>
      <c r="D20" s="517">
        <v>8</v>
      </c>
      <c r="E20" s="518">
        <v>24</v>
      </c>
      <c r="F20" s="519">
        <v>103</v>
      </c>
      <c r="G20" s="520">
        <v>104</v>
      </c>
      <c r="H20" s="521">
        <v>207</v>
      </c>
      <c r="I20" s="520">
        <v>38</v>
      </c>
      <c r="J20" s="517">
        <v>25</v>
      </c>
      <c r="K20" s="522">
        <v>63</v>
      </c>
      <c r="L20" s="523">
        <v>157</v>
      </c>
      <c r="M20" s="524">
        <v>137</v>
      </c>
      <c r="N20" s="518">
        <v>294</v>
      </c>
    </row>
    <row r="21" spans="1:14" x14ac:dyDescent="0.25">
      <c r="A21" s="454"/>
      <c r="B21" s="455" t="s">
        <v>218</v>
      </c>
      <c r="C21" s="516">
        <v>38</v>
      </c>
      <c r="D21" s="517">
        <v>39</v>
      </c>
      <c r="E21" s="518">
        <v>77</v>
      </c>
      <c r="F21" s="519">
        <v>67</v>
      </c>
      <c r="G21" s="520">
        <v>85</v>
      </c>
      <c r="H21" s="521">
        <v>152</v>
      </c>
      <c r="I21" s="520">
        <v>32</v>
      </c>
      <c r="J21" s="517">
        <v>40</v>
      </c>
      <c r="K21" s="522">
        <v>72</v>
      </c>
      <c r="L21" s="523">
        <v>137</v>
      </c>
      <c r="M21" s="524">
        <v>164</v>
      </c>
      <c r="N21" s="518">
        <v>301</v>
      </c>
    </row>
    <row r="22" spans="1:14" ht="16.5" x14ac:dyDescent="0.25">
      <c r="A22" s="454" t="s">
        <v>73</v>
      </c>
      <c r="B22" s="455" t="s">
        <v>219</v>
      </c>
      <c r="C22" s="516" t="s">
        <v>157</v>
      </c>
      <c r="D22" s="517" t="s">
        <v>157</v>
      </c>
      <c r="E22" s="518" t="s">
        <v>157</v>
      </c>
      <c r="F22" s="519">
        <v>90</v>
      </c>
      <c r="G22" s="520">
        <v>88</v>
      </c>
      <c r="H22" s="521">
        <v>178</v>
      </c>
      <c r="I22" s="520">
        <v>10</v>
      </c>
      <c r="J22" s="517">
        <v>10</v>
      </c>
      <c r="K22" s="522">
        <v>20</v>
      </c>
      <c r="L22" s="523">
        <v>100</v>
      </c>
      <c r="M22" s="524">
        <v>98</v>
      </c>
      <c r="N22" s="518">
        <v>198</v>
      </c>
    </row>
    <row r="23" spans="1:14" ht="16.5" x14ac:dyDescent="0.25">
      <c r="A23" s="454" t="s">
        <v>77</v>
      </c>
      <c r="B23" s="455" t="s">
        <v>220</v>
      </c>
      <c r="C23" s="516" t="s">
        <v>157</v>
      </c>
      <c r="D23" s="517" t="s">
        <v>157</v>
      </c>
      <c r="E23" s="518" t="s">
        <v>157</v>
      </c>
      <c r="F23" s="519">
        <v>75</v>
      </c>
      <c r="G23" s="520">
        <v>82</v>
      </c>
      <c r="H23" s="521">
        <v>157</v>
      </c>
      <c r="I23" s="520">
        <v>4</v>
      </c>
      <c r="J23" s="517">
        <v>3</v>
      </c>
      <c r="K23" s="522">
        <v>7</v>
      </c>
      <c r="L23" s="523">
        <v>79</v>
      </c>
      <c r="M23" s="524">
        <v>85</v>
      </c>
      <c r="N23" s="518">
        <v>164</v>
      </c>
    </row>
    <row r="24" spans="1:14" ht="16.5" x14ac:dyDescent="0.25">
      <c r="A24" s="454" t="s">
        <v>79</v>
      </c>
      <c r="B24" s="455" t="s">
        <v>214</v>
      </c>
      <c r="C24" s="516">
        <v>2</v>
      </c>
      <c r="D24" s="517">
        <v>1</v>
      </c>
      <c r="E24" s="518">
        <v>3</v>
      </c>
      <c r="F24" s="519">
        <v>46</v>
      </c>
      <c r="G24" s="520">
        <v>52</v>
      </c>
      <c r="H24" s="521">
        <v>98</v>
      </c>
      <c r="I24" s="520">
        <v>7</v>
      </c>
      <c r="J24" s="517">
        <v>9</v>
      </c>
      <c r="K24" s="522">
        <v>16</v>
      </c>
      <c r="L24" s="523">
        <v>55</v>
      </c>
      <c r="M24" s="524">
        <v>62</v>
      </c>
      <c r="N24" s="518">
        <v>117</v>
      </c>
    </row>
    <row r="25" spans="1:14" x14ac:dyDescent="0.25">
      <c r="A25" s="454"/>
      <c r="B25" s="455" t="s">
        <v>221</v>
      </c>
      <c r="C25" s="516">
        <v>69</v>
      </c>
      <c r="D25" s="517">
        <v>6</v>
      </c>
      <c r="E25" s="518">
        <v>75</v>
      </c>
      <c r="F25" s="519">
        <v>7</v>
      </c>
      <c r="G25" s="520">
        <v>4</v>
      </c>
      <c r="H25" s="521">
        <v>11</v>
      </c>
      <c r="I25" s="520">
        <v>1</v>
      </c>
      <c r="J25" s="517">
        <v>1</v>
      </c>
      <c r="K25" s="522">
        <v>2</v>
      </c>
      <c r="L25" s="523">
        <v>77</v>
      </c>
      <c r="M25" s="524">
        <v>11</v>
      </c>
      <c r="N25" s="518">
        <v>88</v>
      </c>
    </row>
    <row r="26" spans="1:14" ht="16.5" x14ac:dyDescent="0.25">
      <c r="A26" s="454" t="s">
        <v>86</v>
      </c>
      <c r="B26" s="455" t="s">
        <v>222</v>
      </c>
      <c r="C26" s="516">
        <v>4</v>
      </c>
      <c r="D26" s="517">
        <v>1</v>
      </c>
      <c r="E26" s="518">
        <v>5</v>
      </c>
      <c r="F26" s="519">
        <v>10</v>
      </c>
      <c r="G26" s="520">
        <v>20</v>
      </c>
      <c r="H26" s="521">
        <v>30</v>
      </c>
      <c r="I26" s="520">
        <v>14</v>
      </c>
      <c r="J26" s="517">
        <v>7</v>
      </c>
      <c r="K26" s="522">
        <v>21</v>
      </c>
      <c r="L26" s="523">
        <v>28</v>
      </c>
      <c r="M26" s="524">
        <v>28</v>
      </c>
      <c r="N26" s="518">
        <v>56</v>
      </c>
    </row>
    <row r="27" spans="1:14" ht="16.5" x14ac:dyDescent="0.25">
      <c r="A27" s="454" t="s">
        <v>88</v>
      </c>
      <c r="B27" s="455" t="s">
        <v>223</v>
      </c>
      <c r="C27" s="516" t="s">
        <v>157</v>
      </c>
      <c r="D27" s="517" t="s">
        <v>157</v>
      </c>
      <c r="E27" s="518" t="s">
        <v>157</v>
      </c>
      <c r="F27" s="519">
        <v>41</v>
      </c>
      <c r="G27" s="520">
        <v>29</v>
      </c>
      <c r="H27" s="521">
        <v>70</v>
      </c>
      <c r="I27" s="520">
        <v>4</v>
      </c>
      <c r="J27" s="517">
        <v>8</v>
      </c>
      <c r="K27" s="522">
        <v>12</v>
      </c>
      <c r="L27" s="523">
        <v>45</v>
      </c>
      <c r="M27" s="524">
        <v>37</v>
      </c>
      <c r="N27" s="518">
        <v>82</v>
      </c>
    </row>
    <row r="28" spans="1:14" ht="16.5" x14ac:dyDescent="0.25">
      <c r="A28" s="454" t="s">
        <v>95</v>
      </c>
      <c r="B28" s="455" t="s">
        <v>224</v>
      </c>
      <c r="C28" s="516">
        <v>5</v>
      </c>
      <c r="D28" s="517">
        <v>3</v>
      </c>
      <c r="E28" s="518">
        <v>8</v>
      </c>
      <c r="F28" s="519">
        <v>52</v>
      </c>
      <c r="G28" s="520">
        <v>39</v>
      </c>
      <c r="H28" s="521">
        <v>91</v>
      </c>
      <c r="I28" s="520">
        <v>9</v>
      </c>
      <c r="J28" s="517">
        <v>6</v>
      </c>
      <c r="K28" s="522">
        <v>15</v>
      </c>
      <c r="L28" s="523">
        <v>66</v>
      </c>
      <c r="M28" s="524">
        <v>48</v>
      </c>
      <c r="N28" s="518">
        <v>114</v>
      </c>
    </row>
    <row r="29" spans="1:14" x14ac:dyDescent="0.25">
      <c r="A29" s="454" t="s">
        <v>100</v>
      </c>
      <c r="B29" s="455" t="s">
        <v>225</v>
      </c>
      <c r="C29" s="516" t="s">
        <v>157</v>
      </c>
      <c r="D29" s="517" t="s">
        <v>157</v>
      </c>
      <c r="E29" s="518" t="s">
        <v>157</v>
      </c>
      <c r="F29" s="519">
        <v>80</v>
      </c>
      <c r="G29" s="520">
        <v>72</v>
      </c>
      <c r="H29" s="521">
        <v>152</v>
      </c>
      <c r="I29" s="520">
        <v>2</v>
      </c>
      <c r="J29" s="517">
        <v>1</v>
      </c>
      <c r="K29" s="522">
        <v>3</v>
      </c>
      <c r="L29" s="523">
        <v>82</v>
      </c>
      <c r="M29" s="524">
        <v>73</v>
      </c>
      <c r="N29" s="518">
        <v>155</v>
      </c>
    </row>
    <row r="30" spans="1:14" x14ac:dyDescent="0.25">
      <c r="A30" s="454" t="s">
        <v>104</v>
      </c>
      <c r="B30" s="455" t="s">
        <v>226</v>
      </c>
      <c r="C30" s="516">
        <v>5</v>
      </c>
      <c r="D30" s="517">
        <v>10</v>
      </c>
      <c r="E30" s="518">
        <v>15</v>
      </c>
      <c r="F30" s="519">
        <v>193</v>
      </c>
      <c r="G30" s="520">
        <v>176</v>
      </c>
      <c r="H30" s="521">
        <v>369</v>
      </c>
      <c r="I30" s="520">
        <v>22</v>
      </c>
      <c r="J30" s="517">
        <v>27</v>
      </c>
      <c r="K30" s="522">
        <v>49</v>
      </c>
      <c r="L30" s="523">
        <v>220</v>
      </c>
      <c r="M30" s="524">
        <v>213</v>
      </c>
      <c r="N30" s="518">
        <v>433</v>
      </c>
    </row>
    <row r="31" spans="1:14" x14ac:dyDescent="0.25">
      <c r="A31" s="454"/>
      <c r="B31" s="455" t="s">
        <v>227</v>
      </c>
      <c r="C31" s="516" t="s">
        <v>157</v>
      </c>
      <c r="D31" s="517" t="s">
        <v>157</v>
      </c>
      <c r="E31" s="518" t="s">
        <v>157</v>
      </c>
      <c r="F31" s="519">
        <v>96</v>
      </c>
      <c r="G31" s="520">
        <v>106</v>
      </c>
      <c r="H31" s="521">
        <v>202</v>
      </c>
      <c r="I31" s="520">
        <v>20</v>
      </c>
      <c r="J31" s="517">
        <v>17</v>
      </c>
      <c r="K31" s="522">
        <v>37</v>
      </c>
      <c r="L31" s="523">
        <v>116</v>
      </c>
      <c r="M31" s="524">
        <v>123</v>
      </c>
      <c r="N31" s="518">
        <v>239</v>
      </c>
    </row>
    <row r="32" spans="1:14" ht="16.5" x14ac:dyDescent="0.25">
      <c r="A32" s="454"/>
      <c r="B32" s="455" t="s">
        <v>228</v>
      </c>
      <c r="C32" s="516">
        <v>73</v>
      </c>
      <c r="D32" s="517">
        <v>108</v>
      </c>
      <c r="E32" s="518">
        <v>181</v>
      </c>
      <c r="F32" s="519">
        <v>172</v>
      </c>
      <c r="G32" s="520">
        <v>216</v>
      </c>
      <c r="H32" s="521">
        <v>388</v>
      </c>
      <c r="I32" s="520">
        <v>17</v>
      </c>
      <c r="J32" s="517">
        <v>35</v>
      </c>
      <c r="K32" s="522">
        <v>52</v>
      </c>
      <c r="L32" s="523">
        <v>262</v>
      </c>
      <c r="M32" s="524">
        <v>359</v>
      </c>
      <c r="N32" s="518">
        <v>621</v>
      </c>
    </row>
    <row r="33" spans="1:14" ht="16.5" x14ac:dyDescent="0.25">
      <c r="A33" s="454" t="s">
        <v>110</v>
      </c>
      <c r="B33" s="455" t="s">
        <v>229</v>
      </c>
      <c r="C33" s="516">
        <v>5</v>
      </c>
      <c r="D33" s="517">
        <v>1</v>
      </c>
      <c r="E33" s="518">
        <v>6</v>
      </c>
      <c r="F33" s="519">
        <v>107</v>
      </c>
      <c r="G33" s="520">
        <v>119</v>
      </c>
      <c r="H33" s="521">
        <v>226</v>
      </c>
      <c r="I33" s="520">
        <v>9</v>
      </c>
      <c r="J33" s="517">
        <v>6</v>
      </c>
      <c r="K33" s="522">
        <v>15</v>
      </c>
      <c r="L33" s="523">
        <v>121</v>
      </c>
      <c r="M33" s="524">
        <v>126</v>
      </c>
      <c r="N33" s="518">
        <v>247</v>
      </c>
    </row>
    <row r="34" spans="1:14" ht="16.5" x14ac:dyDescent="0.25">
      <c r="A34" s="454" t="s">
        <v>123</v>
      </c>
      <c r="B34" s="455" t="s">
        <v>194</v>
      </c>
      <c r="C34" s="516" t="s">
        <v>157</v>
      </c>
      <c r="D34" s="517" t="s">
        <v>157</v>
      </c>
      <c r="E34" s="518" t="s">
        <v>157</v>
      </c>
      <c r="F34" s="519">
        <v>66</v>
      </c>
      <c r="G34" s="520">
        <v>84</v>
      </c>
      <c r="H34" s="521">
        <v>150</v>
      </c>
      <c r="I34" s="520">
        <v>13</v>
      </c>
      <c r="J34" s="517">
        <v>9</v>
      </c>
      <c r="K34" s="522">
        <v>22</v>
      </c>
      <c r="L34" s="523">
        <v>79</v>
      </c>
      <c r="M34" s="524">
        <v>93</v>
      </c>
      <c r="N34" s="518">
        <v>172</v>
      </c>
    </row>
    <row r="35" spans="1:14" ht="16.5" x14ac:dyDescent="0.25">
      <c r="A35" s="456" t="s">
        <v>126</v>
      </c>
      <c r="B35" s="457" t="s">
        <v>230</v>
      </c>
      <c r="C35" s="525" t="s">
        <v>157</v>
      </c>
      <c r="D35" s="526" t="s">
        <v>157</v>
      </c>
      <c r="E35" s="527" t="s">
        <v>157</v>
      </c>
      <c r="F35" s="528">
        <v>102</v>
      </c>
      <c r="G35" s="529">
        <v>103</v>
      </c>
      <c r="H35" s="530">
        <v>205</v>
      </c>
      <c r="I35" s="529">
        <v>3</v>
      </c>
      <c r="J35" s="526">
        <v>7</v>
      </c>
      <c r="K35" s="531">
        <v>10</v>
      </c>
      <c r="L35" s="532">
        <v>105</v>
      </c>
      <c r="M35" s="533">
        <v>110</v>
      </c>
      <c r="N35" s="527">
        <v>215</v>
      </c>
    </row>
  </sheetData>
  <mergeCells count="5">
    <mergeCell ref="C4:E4"/>
    <mergeCell ref="F4:H4"/>
    <mergeCell ref="I4:K4"/>
    <mergeCell ref="L4:N4"/>
    <mergeCell ref="A6:B6"/>
  </mergeCells>
  <pageMargins left="0.08" right="0.08" top="1" bottom="1" header="0.5" footer="0.4921259845"/>
  <pageSetup orientation="portrait" horizontalDpi="300" verticalDpi="300"/>
  <headerFooter>
    <oddHeader>Régime scolaire des établissements publics - Cantal_x000D_Année scolaire 2018-2019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36"/>
  <sheetViews>
    <sheetView showGridLines="0" workbookViewId="0">
      <selection activeCell="N7" sqref="N7"/>
    </sheetView>
  </sheetViews>
  <sheetFormatPr baseColWidth="10" defaultRowHeight="15" x14ac:dyDescent="0.25"/>
  <cols>
    <col min="1" max="2" width="14.28515625" style="1" bestFit="1" customWidth="1"/>
    <col min="3" max="3" width="3.85546875" style="1" bestFit="1" customWidth="1"/>
    <col min="4" max="4" width="3.5703125" style="1" bestFit="1" customWidth="1"/>
    <col min="5" max="5" width="4.42578125" style="1" bestFit="1" customWidth="1"/>
    <col min="6" max="8" width="5.140625" style="1" bestFit="1" customWidth="1"/>
    <col min="9" max="10" width="3.85546875" style="1" bestFit="1" customWidth="1"/>
    <col min="11" max="11" width="4.85546875" style="1" bestFit="1" customWidth="1"/>
    <col min="12" max="13" width="5.140625" style="1" bestFit="1" customWidth="1"/>
    <col min="14" max="14" width="5.7109375" style="1" bestFit="1" customWidth="1"/>
    <col min="15" max="16384" width="11.42578125" style="1"/>
  </cols>
  <sheetData>
    <row r="1" spans="1:14" s="75" customFormat="1" ht="18" x14ac:dyDescent="0.25">
      <c r="A1" s="71" t="s">
        <v>462</v>
      </c>
      <c r="B1" s="78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4" s="75" customFormat="1" ht="15.75" x14ac:dyDescent="0.25">
      <c r="A2" s="10" t="s">
        <v>446</v>
      </c>
      <c r="B2" s="78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</row>
    <row r="3" spans="1:14" s="75" customFormat="1" x14ac:dyDescent="0.25">
      <c r="A3" s="76"/>
      <c r="B3" s="79"/>
    </row>
    <row r="4" spans="1:14" x14ac:dyDescent="0.25">
      <c r="A4" s="450" t="s">
        <v>129</v>
      </c>
      <c r="B4" s="451"/>
      <c r="C4" s="636" t="s">
        <v>0</v>
      </c>
      <c r="D4" s="637"/>
      <c r="E4" s="638"/>
      <c r="F4" s="636" t="s">
        <v>143</v>
      </c>
      <c r="G4" s="637"/>
      <c r="H4" s="638"/>
      <c r="I4" s="636" t="s">
        <v>2</v>
      </c>
      <c r="J4" s="637"/>
      <c r="K4" s="638"/>
      <c r="L4" s="636" t="s">
        <v>3</v>
      </c>
      <c r="M4" s="637"/>
      <c r="N4" s="638"/>
    </row>
    <row r="5" spans="1:14" ht="34.5" x14ac:dyDescent="0.25">
      <c r="A5" s="452"/>
      <c r="B5" s="453"/>
      <c r="C5" s="491" t="s">
        <v>155</v>
      </c>
      <c r="D5" s="492" t="s">
        <v>156</v>
      </c>
      <c r="E5" s="493" t="s">
        <v>3</v>
      </c>
      <c r="F5" s="494" t="s">
        <v>155</v>
      </c>
      <c r="G5" s="495" t="s">
        <v>156</v>
      </c>
      <c r="H5" s="496" t="s">
        <v>3</v>
      </c>
      <c r="I5" s="495" t="s">
        <v>155</v>
      </c>
      <c r="J5" s="492" t="s">
        <v>156</v>
      </c>
      <c r="K5" s="497" t="s">
        <v>3</v>
      </c>
      <c r="L5" s="495" t="s">
        <v>155</v>
      </c>
      <c r="M5" s="492" t="s">
        <v>156</v>
      </c>
      <c r="N5" s="493" t="s">
        <v>3</v>
      </c>
    </row>
    <row r="6" spans="1:14" x14ac:dyDescent="0.25">
      <c r="A6" s="639" t="s">
        <v>231</v>
      </c>
      <c r="B6" s="640"/>
      <c r="C6" s="534">
        <v>375</v>
      </c>
      <c r="D6" s="535">
        <v>451</v>
      </c>
      <c r="E6" s="536">
        <v>826</v>
      </c>
      <c r="F6" s="537">
        <v>3987</v>
      </c>
      <c r="G6" s="535">
        <v>4337</v>
      </c>
      <c r="H6" s="536">
        <v>8324</v>
      </c>
      <c r="I6" s="537">
        <v>858</v>
      </c>
      <c r="J6" s="535">
        <v>877</v>
      </c>
      <c r="K6" s="538">
        <v>1735</v>
      </c>
      <c r="L6" s="537">
        <v>5220</v>
      </c>
      <c r="M6" s="535">
        <v>5665</v>
      </c>
      <c r="N6" s="535">
        <v>10885</v>
      </c>
    </row>
    <row r="7" spans="1:14" x14ac:dyDescent="0.25">
      <c r="A7" s="454" t="s">
        <v>7</v>
      </c>
      <c r="B7" s="455" t="s">
        <v>232</v>
      </c>
      <c r="C7" s="433" t="s">
        <v>157</v>
      </c>
      <c r="D7" s="434" t="s">
        <v>157</v>
      </c>
      <c r="E7" s="435" t="s">
        <v>157</v>
      </c>
      <c r="F7" s="436">
        <v>88</v>
      </c>
      <c r="G7" s="437">
        <v>119</v>
      </c>
      <c r="H7" s="438">
        <v>207</v>
      </c>
      <c r="I7" s="437">
        <v>3</v>
      </c>
      <c r="J7" s="434">
        <v>4</v>
      </c>
      <c r="K7" s="439">
        <v>7</v>
      </c>
      <c r="L7" s="440">
        <v>91</v>
      </c>
      <c r="M7" s="441">
        <v>123</v>
      </c>
      <c r="N7" s="435">
        <v>214</v>
      </c>
    </row>
    <row r="8" spans="1:14" ht="16.5" x14ac:dyDescent="0.25">
      <c r="A8" s="454" t="s">
        <v>11</v>
      </c>
      <c r="B8" s="455" t="s">
        <v>233</v>
      </c>
      <c r="C8" s="433" t="s">
        <v>157</v>
      </c>
      <c r="D8" s="434" t="s">
        <v>157</v>
      </c>
      <c r="E8" s="435" t="s">
        <v>157</v>
      </c>
      <c r="F8" s="436">
        <v>111</v>
      </c>
      <c r="G8" s="437">
        <v>107</v>
      </c>
      <c r="H8" s="438">
        <v>218</v>
      </c>
      <c r="I8" s="437">
        <v>29</v>
      </c>
      <c r="J8" s="434">
        <v>25</v>
      </c>
      <c r="K8" s="439">
        <v>54</v>
      </c>
      <c r="L8" s="440">
        <v>140</v>
      </c>
      <c r="M8" s="441">
        <v>132</v>
      </c>
      <c r="N8" s="435">
        <v>272</v>
      </c>
    </row>
    <row r="9" spans="1:14" x14ac:dyDescent="0.25">
      <c r="A9" s="454" t="s">
        <v>18</v>
      </c>
      <c r="B9" s="455" t="s">
        <v>234</v>
      </c>
      <c r="C9" s="433" t="s">
        <v>157</v>
      </c>
      <c r="D9" s="434" t="s">
        <v>157</v>
      </c>
      <c r="E9" s="435" t="s">
        <v>157</v>
      </c>
      <c r="F9" s="436">
        <v>36</v>
      </c>
      <c r="G9" s="437">
        <v>30</v>
      </c>
      <c r="H9" s="438">
        <v>66</v>
      </c>
      <c r="I9" s="437">
        <v>2</v>
      </c>
      <c r="J9" s="434">
        <v>1</v>
      </c>
      <c r="K9" s="439">
        <v>3</v>
      </c>
      <c r="L9" s="440">
        <v>38</v>
      </c>
      <c r="M9" s="441">
        <v>31</v>
      </c>
      <c r="N9" s="435">
        <v>69</v>
      </c>
    </row>
    <row r="10" spans="1:14" x14ac:dyDescent="0.25">
      <c r="A10" s="454" t="s">
        <v>22</v>
      </c>
      <c r="B10" s="455" t="s">
        <v>235</v>
      </c>
      <c r="C10" s="433" t="s">
        <v>157</v>
      </c>
      <c r="D10" s="434" t="s">
        <v>157</v>
      </c>
      <c r="E10" s="435" t="s">
        <v>157</v>
      </c>
      <c r="F10" s="436">
        <v>189</v>
      </c>
      <c r="G10" s="437">
        <v>225</v>
      </c>
      <c r="H10" s="438">
        <v>414</v>
      </c>
      <c r="I10" s="437">
        <v>37</v>
      </c>
      <c r="J10" s="434">
        <v>33</v>
      </c>
      <c r="K10" s="439">
        <v>70</v>
      </c>
      <c r="L10" s="440">
        <v>226</v>
      </c>
      <c r="M10" s="441">
        <v>258</v>
      </c>
      <c r="N10" s="435">
        <v>484</v>
      </c>
    </row>
    <row r="11" spans="1:14" ht="16.5" x14ac:dyDescent="0.25">
      <c r="A11" s="454"/>
      <c r="B11" s="455" t="s">
        <v>236</v>
      </c>
      <c r="C11" s="433">
        <v>26</v>
      </c>
      <c r="D11" s="434">
        <v>17</v>
      </c>
      <c r="E11" s="435">
        <v>43</v>
      </c>
      <c r="F11" s="436">
        <v>15</v>
      </c>
      <c r="G11" s="437">
        <v>20</v>
      </c>
      <c r="H11" s="438">
        <v>35</v>
      </c>
      <c r="I11" s="437" t="s">
        <v>157</v>
      </c>
      <c r="J11" s="434">
        <v>4</v>
      </c>
      <c r="K11" s="439">
        <v>4</v>
      </c>
      <c r="L11" s="440">
        <v>41</v>
      </c>
      <c r="M11" s="441">
        <v>41</v>
      </c>
      <c r="N11" s="435">
        <v>82</v>
      </c>
    </row>
    <row r="12" spans="1:14" x14ac:dyDescent="0.25">
      <c r="A12" s="454"/>
      <c r="B12" s="455" t="s">
        <v>237</v>
      </c>
      <c r="C12" s="433">
        <v>47</v>
      </c>
      <c r="D12" s="434">
        <v>51</v>
      </c>
      <c r="E12" s="435">
        <v>98</v>
      </c>
      <c r="F12" s="436">
        <v>163</v>
      </c>
      <c r="G12" s="437">
        <v>179</v>
      </c>
      <c r="H12" s="438">
        <v>342</v>
      </c>
      <c r="I12" s="437">
        <v>27</v>
      </c>
      <c r="J12" s="434">
        <v>40</v>
      </c>
      <c r="K12" s="439">
        <v>67</v>
      </c>
      <c r="L12" s="440">
        <v>237</v>
      </c>
      <c r="M12" s="441">
        <v>270</v>
      </c>
      <c r="N12" s="435">
        <v>507</v>
      </c>
    </row>
    <row r="13" spans="1:14" ht="16.5" x14ac:dyDescent="0.25">
      <c r="A13" s="454" t="s">
        <v>23</v>
      </c>
      <c r="B13" s="455" t="s">
        <v>238</v>
      </c>
      <c r="C13" s="433" t="s">
        <v>157</v>
      </c>
      <c r="D13" s="434" t="s">
        <v>157</v>
      </c>
      <c r="E13" s="435" t="s">
        <v>157</v>
      </c>
      <c r="F13" s="436">
        <v>95</v>
      </c>
      <c r="G13" s="437">
        <v>92</v>
      </c>
      <c r="H13" s="438">
        <v>187</v>
      </c>
      <c r="I13" s="437">
        <v>53</v>
      </c>
      <c r="J13" s="434">
        <v>53</v>
      </c>
      <c r="K13" s="439">
        <v>106</v>
      </c>
      <c r="L13" s="440">
        <v>148</v>
      </c>
      <c r="M13" s="441">
        <v>145</v>
      </c>
      <c r="N13" s="435">
        <v>293</v>
      </c>
    </row>
    <row r="14" spans="1:14" ht="16.5" x14ac:dyDescent="0.25">
      <c r="A14" s="454" t="s">
        <v>36</v>
      </c>
      <c r="B14" s="455" t="s">
        <v>239</v>
      </c>
      <c r="C14" s="433" t="s">
        <v>157</v>
      </c>
      <c r="D14" s="434" t="s">
        <v>157</v>
      </c>
      <c r="E14" s="435" t="s">
        <v>157</v>
      </c>
      <c r="F14" s="436">
        <v>66</v>
      </c>
      <c r="G14" s="437">
        <v>82</v>
      </c>
      <c r="H14" s="438">
        <v>148</v>
      </c>
      <c r="I14" s="437">
        <v>6</v>
      </c>
      <c r="J14" s="434">
        <v>10</v>
      </c>
      <c r="K14" s="439">
        <v>16</v>
      </c>
      <c r="L14" s="440">
        <v>72</v>
      </c>
      <c r="M14" s="441">
        <v>92</v>
      </c>
      <c r="N14" s="435">
        <v>164</v>
      </c>
    </row>
    <row r="15" spans="1:14" ht="16.5" x14ac:dyDescent="0.25">
      <c r="A15" s="454" t="s">
        <v>44</v>
      </c>
      <c r="B15" s="455" t="s">
        <v>240</v>
      </c>
      <c r="C15" s="433">
        <v>14</v>
      </c>
      <c r="D15" s="434" t="s">
        <v>157</v>
      </c>
      <c r="E15" s="435">
        <v>14</v>
      </c>
      <c r="F15" s="436">
        <v>45</v>
      </c>
      <c r="G15" s="437">
        <v>2</v>
      </c>
      <c r="H15" s="438">
        <v>47</v>
      </c>
      <c r="I15" s="437">
        <v>3</v>
      </c>
      <c r="J15" s="434">
        <v>1</v>
      </c>
      <c r="K15" s="439">
        <v>4</v>
      </c>
      <c r="L15" s="440">
        <v>62</v>
      </c>
      <c r="M15" s="441">
        <v>3</v>
      </c>
      <c r="N15" s="435">
        <v>65</v>
      </c>
    </row>
    <row r="16" spans="1:14" x14ac:dyDescent="0.25">
      <c r="A16" s="454" t="s">
        <v>51</v>
      </c>
      <c r="B16" s="455" t="s">
        <v>241</v>
      </c>
      <c r="C16" s="433" t="s">
        <v>157</v>
      </c>
      <c r="D16" s="434" t="s">
        <v>157</v>
      </c>
      <c r="E16" s="435" t="s">
        <v>157</v>
      </c>
      <c r="F16" s="436">
        <v>40</v>
      </c>
      <c r="G16" s="437">
        <v>17</v>
      </c>
      <c r="H16" s="438">
        <v>57</v>
      </c>
      <c r="I16" s="437">
        <v>4</v>
      </c>
      <c r="J16" s="434">
        <v>7</v>
      </c>
      <c r="K16" s="439">
        <v>11</v>
      </c>
      <c r="L16" s="440">
        <v>44</v>
      </c>
      <c r="M16" s="441">
        <v>24</v>
      </c>
      <c r="N16" s="435">
        <v>68</v>
      </c>
    </row>
    <row r="17" spans="1:14" ht="16.5" x14ac:dyDescent="0.25">
      <c r="A17" s="454" t="s">
        <v>54</v>
      </c>
      <c r="B17" s="455" t="s">
        <v>242</v>
      </c>
      <c r="C17" s="433" t="s">
        <v>157</v>
      </c>
      <c r="D17" s="434" t="s">
        <v>157</v>
      </c>
      <c r="E17" s="435" t="s">
        <v>157</v>
      </c>
      <c r="F17" s="436">
        <v>69</v>
      </c>
      <c r="G17" s="437">
        <v>94</v>
      </c>
      <c r="H17" s="438">
        <v>163</v>
      </c>
      <c r="I17" s="437">
        <v>15</v>
      </c>
      <c r="J17" s="434">
        <v>5</v>
      </c>
      <c r="K17" s="439">
        <v>20</v>
      </c>
      <c r="L17" s="440">
        <v>84</v>
      </c>
      <c r="M17" s="441">
        <v>99</v>
      </c>
      <c r="N17" s="435">
        <v>183</v>
      </c>
    </row>
    <row r="18" spans="1:14" x14ac:dyDescent="0.25">
      <c r="A18" s="454" t="s">
        <v>55</v>
      </c>
      <c r="B18" s="455" t="s">
        <v>243</v>
      </c>
      <c r="C18" s="433" t="s">
        <v>157</v>
      </c>
      <c r="D18" s="434" t="s">
        <v>157</v>
      </c>
      <c r="E18" s="435" t="s">
        <v>157</v>
      </c>
      <c r="F18" s="436">
        <v>90</v>
      </c>
      <c r="G18" s="437">
        <v>79</v>
      </c>
      <c r="H18" s="438">
        <v>169</v>
      </c>
      <c r="I18" s="437">
        <v>16</v>
      </c>
      <c r="J18" s="434">
        <v>9</v>
      </c>
      <c r="K18" s="439">
        <v>25</v>
      </c>
      <c r="L18" s="440">
        <v>106</v>
      </c>
      <c r="M18" s="441">
        <v>88</v>
      </c>
      <c r="N18" s="435">
        <v>194</v>
      </c>
    </row>
    <row r="19" spans="1:14" ht="16.5" x14ac:dyDescent="0.25">
      <c r="A19" s="454" t="s">
        <v>58</v>
      </c>
      <c r="B19" s="455" t="s">
        <v>244</v>
      </c>
      <c r="C19" s="433" t="s">
        <v>157</v>
      </c>
      <c r="D19" s="434" t="s">
        <v>157</v>
      </c>
      <c r="E19" s="435" t="s">
        <v>157</v>
      </c>
      <c r="F19" s="436">
        <v>63</v>
      </c>
      <c r="G19" s="437">
        <v>56</v>
      </c>
      <c r="H19" s="438">
        <v>119</v>
      </c>
      <c r="I19" s="437">
        <v>23</v>
      </c>
      <c r="J19" s="434">
        <v>34</v>
      </c>
      <c r="K19" s="439">
        <v>57</v>
      </c>
      <c r="L19" s="440">
        <v>86</v>
      </c>
      <c r="M19" s="441">
        <v>90</v>
      </c>
      <c r="N19" s="435">
        <v>176</v>
      </c>
    </row>
    <row r="20" spans="1:14" ht="16.5" x14ac:dyDescent="0.25">
      <c r="A20" s="454" t="s">
        <v>61</v>
      </c>
      <c r="B20" s="455" t="s">
        <v>245</v>
      </c>
      <c r="C20" s="433" t="s">
        <v>157</v>
      </c>
      <c r="D20" s="434" t="s">
        <v>157</v>
      </c>
      <c r="E20" s="435" t="s">
        <v>157</v>
      </c>
      <c r="F20" s="436">
        <v>114</v>
      </c>
      <c r="G20" s="437">
        <v>131</v>
      </c>
      <c r="H20" s="438">
        <v>245</v>
      </c>
      <c r="I20" s="437">
        <v>4</v>
      </c>
      <c r="J20" s="434">
        <v>6</v>
      </c>
      <c r="K20" s="439">
        <v>10</v>
      </c>
      <c r="L20" s="440">
        <v>118</v>
      </c>
      <c r="M20" s="441">
        <v>137</v>
      </c>
      <c r="N20" s="435">
        <v>255</v>
      </c>
    </row>
    <row r="21" spans="1:14" x14ac:dyDescent="0.25">
      <c r="A21" s="454" t="s">
        <v>62</v>
      </c>
      <c r="B21" s="455" t="s">
        <v>246</v>
      </c>
      <c r="C21" s="433">
        <v>2</v>
      </c>
      <c r="D21" s="434" t="s">
        <v>157</v>
      </c>
      <c r="E21" s="435">
        <v>2</v>
      </c>
      <c r="F21" s="436">
        <v>176</v>
      </c>
      <c r="G21" s="437">
        <v>212</v>
      </c>
      <c r="H21" s="438">
        <v>388</v>
      </c>
      <c r="I21" s="437">
        <v>99</v>
      </c>
      <c r="J21" s="434">
        <v>103</v>
      </c>
      <c r="K21" s="439">
        <v>202</v>
      </c>
      <c r="L21" s="440">
        <v>277</v>
      </c>
      <c r="M21" s="441">
        <v>315</v>
      </c>
      <c r="N21" s="435">
        <v>592</v>
      </c>
    </row>
    <row r="22" spans="1:14" x14ac:dyDescent="0.25">
      <c r="A22" s="454"/>
      <c r="B22" s="455" t="s">
        <v>235</v>
      </c>
      <c r="C22" s="433">
        <v>9</v>
      </c>
      <c r="D22" s="434" t="s">
        <v>157</v>
      </c>
      <c r="E22" s="435">
        <v>9</v>
      </c>
      <c r="F22" s="436">
        <v>126</v>
      </c>
      <c r="G22" s="437">
        <v>112</v>
      </c>
      <c r="H22" s="438">
        <v>238</v>
      </c>
      <c r="I22" s="437">
        <v>77</v>
      </c>
      <c r="J22" s="434">
        <v>83</v>
      </c>
      <c r="K22" s="439">
        <v>160</v>
      </c>
      <c r="L22" s="440">
        <v>212</v>
      </c>
      <c r="M22" s="441">
        <v>195</v>
      </c>
      <c r="N22" s="435">
        <v>407</v>
      </c>
    </row>
    <row r="23" spans="1:14" x14ac:dyDescent="0.25">
      <c r="A23" s="454"/>
      <c r="B23" s="455" t="s">
        <v>247</v>
      </c>
      <c r="C23" s="433">
        <v>30</v>
      </c>
      <c r="D23" s="434">
        <v>81</v>
      </c>
      <c r="E23" s="435">
        <v>111</v>
      </c>
      <c r="F23" s="436">
        <v>83</v>
      </c>
      <c r="G23" s="437">
        <v>104</v>
      </c>
      <c r="H23" s="438">
        <v>187</v>
      </c>
      <c r="I23" s="437">
        <v>30</v>
      </c>
      <c r="J23" s="434">
        <v>56</v>
      </c>
      <c r="K23" s="439">
        <v>86</v>
      </c>
      <c r="L23" s="440">
        <v>143</v>
      </c>
      <c r="M23" s="441">
        <v>241</v>
      </c>
      <c r="N23" s="435">
        <v>384</v>
      </c>
    </row>
    <row r="24" spans="1:14" ht="16.5" x14ac:dyDescent="0.25">
      <c r="A24" s="454"/>
      <c r="B24" s="455" t="s">
        <v>248</v>
      </c>
      <c r="C24" s="433">
        <v>145</v>
      </c>
      <c r="D24" s="434">
        <v>69</v>
      </c>
      <c r="E24" s="435">
        <v>214</v>
      </c>
      <c r="F24" s="436">
        <v>258</v>
      </c>
      <c r="G24" s="437">
        <v>123</v>
      </c>
      <c r="H24" s="438">
        <v>381</v>
      </c>
      <c r="I24" s="437">
        <v>103</v>
      </c>
      <c r="J24" s="434">
        <v>38</v>
      </c>
      <c r="K24" s="439">
        <v>141</v>
      </c>
      <c r="L24" s="440">
        <v>506</v>
      </c>
      <c r="M24" s="441">
        <v>230</v>
      </c>
      <c r="N24" s="435">
        <v>736</v>
      </c>
    </row>
    <row r="25" spans="1:14" x14ac:dyDescent="0.25">
      <c r="A25" s="454"/>
      <c r="B25" s="455" t="s">
        <v>249</v>
      </c>
      <c r="C25" s="433">
        <v>33</v>
      </c>
      <c r="D25" s="434">
        <v>121</v>
      </c>
      <c r="E25" s="435">
        <v>154</v>
      </c>
      <c r="F25" s="436">
        <v>331</v>
      </c>
      <c r="G25" s="437">
        <v>515</v>
      </c>
      <c r="H25" s="438">
        <v>846</v>
      </c>
      <c r="I25" s="437">
        <v>74</v>
      </c>
      <c r="J25" s="434">
        <v>140</v>
      </c>
      <c r="K25" s="439">
        <v>214</v>
      </c>
      <c r="L25" s="440">
        <v>438</v>
      </c>
      <c r="M25" s="441">
        <v>776</v>
      </c>
      <c r="N25" s="435">
        <v>1214</v>
      </c>
    </row>
    <row r="26" spans="1:14" ht="16.5" x14ac:dyDescent="0.25">
      <c r="A26" s="454" t="s">
        <v>74</v>
      </c>
      <c r="B26" s="455" t="s">
        <v>250</v>
      </c>
      <c r="C26" s="433" t="s">
        <v>157</v>
      </c>
      <c r="D26" s="434" t="s">
        <v>157</v>
      </c>
      <c r="E26" s="435" t="s">
        <v>157</v>
      </c>
      <c r="F26" s="436">
        <v>297</v>
      </c>
      <c r="G26" s="437">
        <v>292</v>
      </c>
      <c r="H26" s="438">
        <v>589</v>
      </c>
      <c r="I26" s="437">
        <v>50</v>
      </c>
      <c r="J26" s="434">
        <v>49</v>
      </c>
      <c r="K26" s="439">
        <v>99</v>
      </c>
      <c r="L26" s="440">
        <v>347</v>
      </c>
      <c r="M26" s="441">
        <v>341</v>
      </c>
      <c r="N26" s="435">
        <v>688</v>
      </c>
    </row>
    <row r="27" spans="1:14" ht="16.5" x14ac:dyDescent="0.25">
      <c r="A27" s="454"/>
      <c r="B27" s="455" t="s">
        <v>251</v>
      </c>
      <c r="C27" s="433">
        <v>43</v>
      </c>
      <c r="D27" s="434">
        <v>60</v>
      </c>
      <c r="E27" s="435">
        <v>103</v>
      </c>
      <c r="F27" s="436">
        <v>316</v>
      </c>
      <c r="G27" s="437">
        <v>451</v>
      </c>
      <c r="H27" s="438">
        <v>767</v>
      </c>
      <c r="I27" s="437">
        <v>32</v>
      </c>
      <c r="J27" s="434">
        <v>27</v>
      </c>
      <c r="K27" s="439">
        <v>59</v>
      </c>
      <c r="L27" s="440">
        <v>391</v>
      </c>
      <c r="M27" s="441">
        <v>538</v>
      </c>
      <c r="N27" s="435">
        <v>929</v>
      </c>
    </row>
    <row r="28" spans="1:14" x14ac:dyDescent="0.25">
      <c r="A28" s="454" t="s">
        <v>85</v>
      </c>
      <c r="B28" s="455" t="s">
        <v>252</v>
      </c>
      <c r="C28" s="433" t="s">
        <v>157</v>
      </c>
      <c r="D28" s="434" t="s">
        <v>157</v>
      </c>
      <c r="E28" s="435" t="s">
        <v>157</v>
      </c>
      <c r="F28" s="436">
        <v>41</v>
      </c>
      <c r="G28" s="437">
        <v>63</v>
      </c>
      <c r="H28" s="438">
        <v>104</v>
      </c>
      <c r="I28" s="437">
        <v>12</v>
      </c>
      <c r="J28" s="434">
        <v>9</v>
      </c>
      <c r="K28" s="439">
        <v>21</v>
      </c>
      <c r="L28" s="440">
        <v>53</v>
      </c>
      <c r="M28" s="441">
        <v>72</v>
      </c>
      <c r="N28" s="435">
        <v>125</v>
      </c>
    </row>
    <row r="29" spans="1:14" x14ac:dyDescent="0.25">
      <c r="A29" s="454" t="s">
        <v>93</v>
      </c>
      <c r="B29" s="455" t="s">
        <v>253</v>
      </c>
      <c r="C29" s="433" t="s">
        <v>157</v>
      </c>
      <c r="D29" s="434" t="s">
        <v>157</v>
      </c>
      <c r="E29" s="435" t="s">
        <v>157</v>
      </c>
      <c r="F29" s="436">
        <v>111</v>
      </c>
      <c r="G29" s="437">
        <v>120</v>
      </c>
      <c r="H29" s="438">
        <v>231</v>
      </c>
      <c r="I29" s="437">
        <v>20</v>
      </c>
      <c r="J29" s="434">
        <v>15</v>
      </c>
      <c r="K29" s="439">
        <v>35</v>
      </c>
      <c r="L29" s="440">
        <v>131</v>
      </c>
      <c r="M29" s="441">
        <v>135</v>
      </c>
      <c r="N29" s="435">
        <v>266</v>
      </c>
    </row>
    <row r="30" spans="1:14" ht="16.5" x14ac:dyDescent="0.25">
      <c r="A30" s="454" t="s">
        <v>101</v>
      </c>
      <c r="B30" s="455" t="s">
        <v>254</v>
      </c>
      <c r="C30" s="433" t="s">
        <v>157</v>
      </c>
      <c r="D30" s="434" t="s">
        <v>157</v>
      </c>
      <c r="E30" s="435" t="s">
        <v>157</v>
      </c>
      <c r="F30" s="436">
        <v>291</v>
      </c>
      <c r="G30" s="437">
        <v>303</v>
      </c>
      <c r="H30" s="438">
        <v>594</v>
      </c>
      <c r="I30" s="437">
        <v>30</v>
      </c>
      <c r="J30" s="434">
        <v>27</v>
      </c>
      <c r="K30" s="439">
        <v>57</v>
      </c>
      <c r="L30" s="440">
        <v>321</v>
      </c>
      <c r="M30" s="441">
        <v>330</v>
      </c>
      <c r="N30" s="435">
        <v>651</v>
      </c>
    </row>
    <row r="31" spans="1:14" ht="16.5" x14ac:dyDescent="0.25">
      <c r="A31" s="454" t="s">
        <v>109</v>
      </c>
      <c r="B31" s="455" t="s">
        <v>255</v>
      </c>
      <c r="C31" s="433" t="s">
        <v>157</v>
      </c>
      <c r="D31" s="434" t="s">
        <v>157</v>
      </c>
      <c r="E31" s="435" t="s">
        <v>157</v>
      </c>
      <c r="F31" s="436">
        <v>170</v>
      </c>
      <c r="G31" s="437">
        <v>190</v>
      </c>
      <c r="H31" s="438">
        <v>360</v>
      </c>
      <c r="I31" s="437">
        <v>8</v>
      </c>
      <c r="J31" s="434">
        <v>14</v>
      </c>
      <c r="K31" s="439">
        <v>22</v>
      </c>
      <c r="L31" s="440">
        <v>178</v>
      </c>
      <c r="M31" s="441">
        <v>204</v>
      </c>
      <c r="N31" s="435">
        <v>382</v>
      </c>
    </row>
    <row r="32" spans="1:14" ht="16.5" x14ac:dyDescent="0.25">
      <c r="A32" s="454" t="s">
        <v>114</v>
      </c>
      <c r="B32" s="455" t="s">
        <v>256</v>
      </c>
      <c r="C32" s="433" t="s">
        <v>157</v>
      </c>
      <c r="D32" s="434" t="s">
        <v>157</v>
      </c>
      <c r="E32" s="435" t="s">
        <v>157</v>
      </c>
      <c r="F32" s="436">
        <v>87</v>
      </c>
      <c r="G32" s="437">
        <v>96</v>
      </c>
      <c r="H32" s="438">
        <v>183</v>
      </c>
      <c r="I32" s="437">
        <v>27</v>
      </c>
      <c r="J32" s="434">
        <v>27</v>
      </c>
      <c r="K32" s="439">
        <v>54</v>
      </c>
      <c r="L32" s="440">
        <v>114</v>
      </c>
      <c r="M32" s="441">
        <v>123</v>
      </c>
      <c r="N32" s="435">
        <v>237</v>
      </c>
    </row>
    <row r="33" spans="1:14" ht="16.5" x14ac:dyDescent="0.25">
      <c r="A33" s="454" t="s">
        <v>116</v>
      </c>
      <c r="B33" s="455" t="s">
        <v>257</v>
      </c>
      <c r="C33" s="433">
        <v>3</v>
      </c>
      <c r="D33" s="434">
        <v>9</v>
      </c>
      <c r="E33" s="435">
        <v>12</v>
      </c>
      <c r="F33" s="436">
        <v>19</v>
      </c>
      <c r="G33" s="437">
        <v>35</v>
      </c>
      <c r="H33" s="438">
        <v>54</v>
      </c>
      <c r="I33" s="437">
        <v>3</v>
      </c>
      <c r="J33" s="434" t="s">
        <v>157</v>
      </c>
      <c r="K33" s="439">
        <v>3</v>
      </c>
      <c r="L33" s="440">
        <v>25</v>
      </c>
      <c r="M33" s="441">
        <v>44</v>
      </c>
      <c r="N33" s="435">
        <v>69</v>
      </c>
    </row>
    <row r="34" spans="1:14" x14ac:dyDescent="0.25">
      <c r="A34" s="454" t="s">
        <v>117</v>
      </c>
      <c r="B34" s="455" t="s">
        <v>258</v>
      </c>
      <c r="C34" s="433" t="s">
        <v>157</v>
      </c>
      <c r="D34" s="434" t="s">
        <v>157</v>
      </c>
      <c r="E34" s="435" t="s">
        <v>157</v>
      </c>
      <c r="F34" s="436">
        <v>52</v>
      </c>
      <c r="G34" s="437">
        <v>57</v>
      </c>
      <c r="H34" s="438">
        <v>109</v>
      </c>
      <c r="I34" s="437">
        <v>22</v>
      </c>
      <c r="J34" s="434">
        <v>31</v>
      </c>
      <c r="K34" s="439">
        <v>53</v>
      </c>
      <c r="L34" s="440">
        <v>74</v>
      </c>
      <c r="M34" s="441">
        <v>88</v>
      </c>
      <c r="N34" s="435">
        <v>162</v>
      </c>
    </row>
    <row r="35" spans="1:14" x14ac:dyDescent="0.25">
      <c r="A35" s="454" t="s">
        <v>127</v>
      </c>
      <c r="B35" s="455" t="s">
        <v>259</v>
      </c>
      <c r="C35" s="433" t="s">
        <v>157</v>
      </c>
      <c r="D35" s="434" t="s">
        <v>157</v>
      </c>
      <c r="E35" s="465" t="s">
        <v>157</v>
      </c>
      <c r="F35" s="436">
        <v>220</v>
      </c>
      <c r="G35" s="437">
        <v>216</v>
      </c>
      <c r="H35" s="438">
        <v>436</v>
      </c>
      <c r="I35" s="437">
        <v>34</v>
      </c>
      <c r="J35" s="434">
        <v>18</v>
      </c>
      <c r="K35" s="439">
        <v>52</v>
      </c>
      <c r="L35" s="440">
        <v>254</v>
      </c>
      <c r="M35" s="441">
        <v>234</v>
      </c>
      <c r="N35" s="465">
        <v>488</v>
      </c>
    </row>
    <row r="36" spans="1:14" ht="18" x14ac:dyDescent="0.25">
      <c r="A36" s="232"/>
      <c r="B36" s="233" t="s">
        <v>260</v>
      </c>
      <c r="C36" s="234">
        <v>23</v>
      </c>
      <c r="D36" s="466">
        <v>43</v>
      </c>
      <c r="E36" s="467">
        <v>66</v>
      </c>
      <c r="F36" s="237">
        <v>225</v>
      </c>
      <c r="G36" s="238">
        <v>215</v>
      </c>
      <c r="H36" s="467">
        <v>440</v>
      </c>
      <c r="I36" s="238">
        <v>15</v>
      </c>
      <c r="J36" s="466">
        <v>8</v>
      </c>
      <c r="K36" s="468">
        <v>23</v>
      </c>
      <c r="L36" s="469">
        <v>263</v>
      </c>
      <c r="M36" s="449">
        <v>266</v>
      </c>
      <c r="N36" s="467">
        <v>529</v>
      </c>
    </row>
  </sheetData>
  <mergeCells count="5">
    <mergeCell ref="C4:E4"/>
    <mergeCell ref="F4:H4"/>
    <mergeCell ref="I4:K4"/>
    <mergeCell ref="L4:N4"/>
    <mergeCell ref="A6:B6"/>
  </mergeCells>
  <pageMargins left="0.08" right="0.08" top="1" bottom="1" header="0.5" footer="0.4921259845"/>
  <pageSetup orientation="portrait" horizontalDpi="300" verticalDpi="300"/>
  <headerFooter>
    <oddHeader>Régime scolaire des établissements publics - Haute-Loire_x000D_Année scolaire 2018-2019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87"/>
  <sheetViews>
    <sheetView showGridLines="0" topLeftCell="A70" workbookViewId="0">
      <selection activeCell="R8" sqref="R8"/>
    </sheetView>
  </sheetViews>
  <sheetFormatPr baseColWidth="10" defaultRowHeight="15" x14ac:dyDescent="0.25"/>
  <cols>
    <col min="1" max="1" width="12.28515625" style="1" customWidth="1"/>
    <col min="2" max="2" width="14.7109375" style="1" customWidth="1"/>
    <col min="3" max="3" width="4.5703125" style="509" bestFit="1" customWidth="1"/>
    <col min="4" max="4" width="4.42578125" style="509" bestFit="1" customWidth="1"/>
    <col min="5" max="5" width="4.85546875" style="509" bestFit="1" customWidth="1"/>
    <col min="6" max="6" width="5.7109375" style="509" bestFit="1" customWidth="1"/>
    <col min="7" max="7" width="5.5703125" style="509" bestFit="1" customWidth="1"/>
    <col min="8" max="8" width="5.7109375" style="509" bestFit="1" customWidth="1"/>
    <col min="9" max="9" width="5.140625" style="509" bestFit="1" customWidth="1"/>
    <col min="10" max="10" width="5" style="509" bestFit="1" customWidth="1"/>
    <col min="11" max="11" width="5.140625" style="509" bestFit="1" customWidth="1"/>
    <col min="12" max="12" width="6" style="509" bestFit="1" customWidth="1"/>
    <col min="13" max="13" width="5.7109375" style="509" bestFit="1" customWidth="1"/>
    <col min="14" max="14" width="6" style="509" bestFit="1" customWidth="1"/>
    <col min="15" max="16384" width="11.42578125" style="1"/>
  </cols>
  <sheetData>
    <row r="1" spans="1:14" s="75" customFormat="1" ht="18" x14ac:dyDescent="0.25">
      <c r="A1" s="71" t="s">
        <v>463</v>
      </c>
      <c r="B1" s="72"/>
      <c r="C1" s="498"/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499"/>
    </row>
    <row r="2" spans="1:14" s="75" customFormat="1" ht="15.75" x14ac:dyDescent="0.25">
      <c r="A2" s="10" t="s">
        <v>446</v>
      </c>
      <c r="B2" s="72"/>
      <c r="C2" s="498"/>
      <c r="D2" s="499"/>
      <c r="E2" s="499"/>
      <c r="F2" s="499"/>
      <c r="G2" s="499"/>
      <c r="H2" s="499"/>
      <c r="I2" s="499"/>
      <c r="J2" s="499"/>
      <c r="K2" s="499"/>
      <c r="L2" s="499"/>
      <c r="M2" s="499"/>
      <c r="N2" s="499"/>
    </row>
    <row r="3" spans="1:14" s="75" customFormat="1" x14ac:dyDescent="0.25">
      <c r="A3" s="76"/>
      <c r="B3" s="76"/>
      <c r="C3" s="500"/>
      <c r="D3" s="501"/>
      <c r="E3" s="501"/>
      <c r="F3" s="501"/>
      <c r="G3" s="501"/>
      <c r="H3" s="501"/>
      <c r="I3" s="501"/>
      <c r="J3" s="501"/>
      <c r="K3" s="501"/>
      <c r="L3" s="501"/>
      <c r="M3" s="501"/>
      <c r="N3" s="501"/>
    </row>
    <row r="4" spans="1:14" ht="15.75" x14ac:dyDescent="0.25">
      <c r="A4" s="205" t="s">
        <v>129</v>
      </c>
      <c r="B4" s="206"/>
      <c r="C4" s="641" t="s">
        <v>0</v>
      </c>
      <c r="D4" s="642"/>
      <c r="E4" s="643"/>
      <c r="F4" s="641" t="s">
        <v>143</v>
      </c>
      <c r="G4" s="642"/>
      <c r="H4" s="643"/>
      <c r="I4" s="641" t="s">
        <v>2</v>
      </c>
      <c r="J4" s="642"/>
      <c r="K4" s="643"/>
      <c r="L4" s="641" t="s">
        <v>3</v>
      </c>
      <c r="M4" s="642"/>
      <c r="N4" s="643"/>
    </row>
    <row r="5" spans="1:14" ht="39" x14ac:dyDescent="0.25">
      <c r="A5" s="207"/>
      <c r="B5" s="208"/>
      <c r="C5" s="502" t="s">
        <v>155</v>
      </c>
      <c r="D5" s="503" t="s">
        <v>156</v>
      </c>
      <c r="E5" s="504" t="s">
        <v>3</v>
      </c>
      <c r="F5" s="505" t="s">
        <v>155</v>
      </c>
      <c r="G5" s="506" t="s">
        <v>156</v>
      </c>
      <c r="H5" s="507" t="s">
        <v>3</v>
      </c>
      <c r="I5" s="506" t="s">
        <v>155</v>
      </c>
      <c r="J5" s="503" t="s">
        <v>156</v>
      </c>
      <c r="K5" s="508" t="s">
        <v>3</v>
      </c>
      <c r="L5" s="506" t="s">
        <v>155</v>
      </c>
      <c r="M5" s="503" t="s">
        <v>156</v>
      </c>
      <c r="N5" s="504" t="s">
        <v>3</v>
      </c>
    </row>
    <row r="6" spans="1:14" ht="15" customHeight="1" x14ac:dyDescent="0.25">
      <c r="A6" s="644" t="s">
        <v>261</v>
      </c>
      <c r="B6" s="645"/>
      <c r="C6" s="534">
        <v>1816</v>
      </c>
      <c r="D6" s="535">
        <v>1415</v>
      </c>
      <c r="E6" s="536">
        <v>3231</v>
      </c>
      <c r="F6" s="537">
        <v>16802</v>
      </c>
      <c r="G6" s="535">
        <v>16387</v>
      </c>
      <c r="H6" s="536">
        <v>33189</v>
      </c>
      <c r="I6" s="537">
        <v>3448</v>
      </c>
      <c r="J6" s="535">
        <v>3374</v>
      </c>
      <c r="K6" s="538">
        <v>6822</v>
      </c>
      <c r="L6" s="537">
        <v>22066</v>
      </c>
      <c r="M6" s="535">
        <v>21176</v>
      </c>
      <c r="N6" s="535">
        <v>43242</v>
      </c>
    </row>
    <row r="7" spans="1:14" ht="15" customHeight="1" x14ac:dyDescent="0.25">
      <c r="A7" s="454" t="s">
        <v>5</v>
      </c>
      <c r="B7" s="455" t="s">
        <v>262</v>
      </c>
      <c r="C7" s="433" t="s">
        <v>157</v>
      </c>
      <c r="D7" s="434" t="s">
        <v>157</v>
      </c>
      <c r="E7" s="435" t="s">
        <v>157</v>
      </c>
      <c r="F7" s="436">
        <v>282</v>
      </c>
      <c r="G7" s="437">
        <v>331</v>
      </c>
      <c r="H7" s="438">
        <v>613</v>
      </c>
      <c r="I7" s="437">
        <v>14</v>
      </c>
      <c r="J7" s="434">
        <v>19</v>
      </c>
      <c r="K7" s="439">
        <v>33</v>
      </c>
      <c r="L7" s="440">
        <v>296</v>
      </c>
      <c r="M7" s="441">
        <v>350</v>
      </c>
      <c r="N7" s="435">
        <v>646</v>
      </c>
    </row>
    <row r="8" spans="1:14" ht="15" customHeight="1" x14ac:dyDescent="0.25">
      <c r="A8" s="454" t="s">
        <v>8</v>
      </c>
      <c r="B8" s="455" t="s">
        <v>255</v>
      </c>
      <c r="C8" s="433" t="s">
        <v>157</v>
      </c>
      <c r="D8" s="434" t="s">
        <v>157</v>
      </c>
      <c r="E8" s="435" t="s">
        <v>157</v>
      </c>
      <c r="F8" s="436">
        <v>202</v>
      </c>
      <c r="G8" s="437">
        <v>189</v>
      </c>
      <c r="H8" s="438">
        <v>391</v>
      </c>
      <c r="I8" s="437">
        <v>45</v>
      </c>
      <c r="J8" s="434">
        <v>30</v>
      </c>
      <c r="K8" s="439">
        <v>75</v>
      </c>
      <c r="L8" s="440">
        <v>247</v>
      </c>
      <c r="M8" s="441">
        <v>219</v>
      </c>
      <c r="N8" s="435">
        <v>466</v>
      </c>
    </row>
    <row r="9" spans="1:14" ht="15" customHeight="1" x14ac:dyDescent="0.25">
      <c r="A9" s="454"/>
      <c r="B9" s="455" t="s">
        <v>263</v>
      </c>
      <c r="C9" s="433">
        <v>26</v>
      </c>
      <c r="D9" s="434">
        <v>104</v>
      </c>
      <c r="E9" s="435">
        <v>130</v>
      </c>
      <c r="F9" s="436">
        <v>108</v>
      </c>
      <c r="G9" s="437">
        <v>160</v>
      </c>
      <c r="H9" s="438">
        <v>268</v>
      </c>
      <c r="I9" s="437">
        <v>37</v>
      </c>
      <c r="J9" s="434">
        <v>32</v>
      </c>
      <c r="K9" s="439">
        <v>69</v>
      </c>
      <c r="L9" s="440">
        <v>171</v>
      </c>
      <c r="M9" s="441">
        <v>296</v>
      </c>
      <c r="N9" s="435">
        <v>467</v>
      </c>
    </row>
    <row r="10" spans="1:14" ht="15" customHeight="1" x14ac:dyDescent="0.25">
      <c r="A10" s="454" t="s">
        <v>9</v>
      </c>
      <c r="B10" s="455" t="s">
        <v>264</v>
      </c>
      <c r="C10" s="433" t="s">
        <v>157</v>
      </c>
      <c r="D10" s="434" t="s">
        <v>157</v>
      </c>
      <c r="E10" s="435" t="s">
        <v>157</v>
      </c>
      <c r="F10" s="436">
        <v>44</v>
      </c>
      <c r="G10" s="437">
        <v>38</v>
      </c>
      <c r="H10" s="438">
        <v>82</v>
      </c>
      <c r="I10" s="437">
        <v>4</v>
      </c>
      <c r="J10" s="434">
        <v>5</v>
      </c>
      <c r="K10" s="439">
        <v>9</v>
      </c>
      <c r="L10" s="440">
        <v>48</v>
      </c>
      <c r="M10" s="441">
        <v>43</v>
      </c>
      <c r="N10" s="435">
        <v>91</v>
      </c>
    </row>
    <row r="11" spans="1:14" ht="15" customHeight="1" x14ac:dyDescent="0.25">
      <c r="A11" s="454" t="s">
        <v>10</v>
      </c>
      <c r="B11" s="455" t="s">
        <v>265</v>
      </c>
      <c r="C11" s="433" t="s">
        <v>157</v>
      </c>
      <c r="D11" s="434" t="s">
        <v>157</v>
      </c>
      <c r="E11" s="435" t="s">
        <v>157</v>
      </c>
      <c r="F11" s="436">
        <v>359</v>
      </c>
      <c r="G11" s="437">
        <v>326</v>
      </c>
      <c r="H11" s="438">
        <v>685</v>
      </c>
      <c r="I11" s="437">
        <v>40</v>
      </c>
      <c r="J11" s="434">
        <v>24</v>
      </c>
      <c r="K11" s="439">
        <v>64</v>
      </c>
      <c r="L11" s="440">
        <v>399</v>
      </c>
      <c r="M11" s="441">
        <v>350</v>
      </c>
      <c r="N11" s="435">
        <v>749</v>
      </c>
    </row>
    <row r="12" spans="1:14" ht="15" customHeight="1" x14ac:dyDescent="0.25">
      <c r="A12" s="454" t="s">
        <v>13</v>
      </c>
      <c r="B12" s="455" t="s">
        <v>266</v>
      </c>
      <c r="C12" s="433" t="s">
        <v>157</v>
      </c>
      <c r="D12" s="434" t="s">
        <v>157</v>
      </c>
      <c r="E12" s="435" t="s">
        <v>157</v>
      </c>
      <c r="F12" s="436">
        <v>192</v>
      </c>
      <c r="G12" s="437">
        <v>198</v>
      </c>
      <c r="H12" s="438">
        <v>390</v>
      </c>
      <c r="I12" s="437">
        <v>47</v>
      </c>
      <c r="J12" s="434">
        <v>32</v>
      </c>
      <c r="K12" s="439">
        <v>79</v>
      </c>
      <c r="L12" s="440">
        <v>239</v>
      </c>
      <c r="M12" s="441">
        <v>230</v>
      </c>
      <c r="N12" s="435">
        <v>469</v>
      </c>
    </row>
    <row r="13" spans="1:14" ht="15" customHeight="1" x14ac:dyDescent="0.25">
      <c r="A13" s="454" t="s">
        <v>16</v>
      </c>
      <c r="B13" s="455" t="s">
        <v>267</v>
      </c>
      <c r="C13" s="433">
        <v>20</v>
      </c>
      <c r="D13" s="434">
        <v>9</v>
      </c>
      <c r="E13" s="435">
        <v>29</v>
      </c>
      <c r="F13" s="436">
        <v>97</v>
      </c>
      <c r="G13" s="437">
        <v>82</v>
      </c>
      <c r="H13" s="438">
        <v>179</v>
      </c>
      <c r="I13" s="437">
        <v>5</v>
      </c>
      <c r="J13" s="434">
        <v>9</v>
      </c>
      <c r="K13" s="439">
        <v>14</v>
      </c>
      <c r="L13" s="440">
        <v>122</v>
      </c>
      <c r="M13" s="441">
        <v>100</v>
      </c>
      <c r="N13" s="435">
        <v>222</v>
      </c>
    </row>
    <row r="14" spans="1:14" ht="15" customHeight="1" x14ac:dyDescent="0.25">
      <c r="A14" s="454" t="s">
        <v>17</v>
      </c>
      <c r="B14" s="455" t="s">
        <v>268</v>
      </c>
      <c r="C14" s="433" t="s">
        <v>157</v>
      </c>
      <c r="D14" s="434" t="s">
        <v>157</v>
      </c>
      <c r="E14" s="435" t="s">
        <v>157</v>
      </c>
      <c r="F14" s="436">
        <v>370</v>
      </c>
      <c r="G14" s="437">
        <v>389</v>
      </c>
      <c r="H14" s="438">
        <v>759</v>
      </c>
      <c r="I14" s="437">
        <v>20</v>
      </c>
      <c r="J14" s="434">
        <v>19</v>
      </c>
      <c r="K14" s="439">
        <v>39</v>
      </c>
      <c r="L14" s="440">
        <v>390</v>
      </c>
      <c r="M14" s="441">
        <v>408</v>
      </c>
      <c r="N14" s="435">
        <v>798</v>
      </c>
    </row>
    <row r="15" spans="1:14" ht="15" customHeight="1" x14ac:dyDescent="0.25">
      <c r="A15" s="454" t="s">
        <v>20</v>
      </c>
      <c r="B15" s="455" t="s">
        <v>269</v>
      </c>
      <c r="C15" s="433" t="s">
        <v>157</v>
      </c>
      <c r="D15" s="434" t="s">
        <v>157</v>
      </c>
      <c r="E15" s="435" t="s">
        <v>157</v>
      </c>
      <c r="F15" s="436">
        <v>40</v>
      </c>
      <c r="G15" s="437">
        <v>42</v>
      </c>
      <c r="H15" s="438">
        <v>82</v>
      </c>
      <c r="I15" s="437">
        <v>2</v>
      </c>
      <c r="J15" s="434">
        <v>4</v>
      </c>
      <c r="K15" s="439">
        <v>6</v>
      </c>
      <c r="L15" s="440">
        <v>42</v>
      </c>
      <c r="M15" s="441">
        <v>46</v>
      </c>
      <c r="N15" s="435">
        <v>88</v>
      </c>
    </row>
    <row r="16" spans="1:14" ht="15" customHeight="1" x14ac:dyDescent="0.25">
      <c r="A16" s="454" t="s">
        <v>21</v>
      </c>
      <c r="B16" s="455" t="s">
        <v>185</v>
      </c>
      <c r="C16" s="433" t="s">
        <v>157</v>
      </c>
      <c r="D16" s="434" t="s">
        <v>157</v>
      </c>
      <c r="E16" s="435" t="s">
        <v>157</v>
      </c>
      <c r="F16" s="436">
        <v>75</v>
      </c>
      <c r="G16" s="437">
        <v>80</v>
      </c>
      <c r="H16" s="438">
        <v>155</v>
      </c>
      <c r="I16" s="437">
        <v>17</v>
      </c>
      <c r="J16" s="434">
        <v>16</v>
      </c>
      <c r="K16" s="439">
        <v>33</v>
      </c>
      <c r="L16" s="440">
        <v>92</v>
      </c>
      <c r="M16" s="441">
        <v>96</v>
      </c>
      <c r="N16" s="435">
        <v>188</v>
      </c>
    </row>
    <row r="17" spans="1:14" ht="15" customHeight="1" x14ac:dyDescent="0.25">
      <c r="A17" s="454"/>
      <c r="B17" s="455" t="s">
        <v>270</v>
      </c>
      <c r="C17" s="433">
        <v>62</v>
      </c>
      <c r="D17" s="434">
        <v>42</v>
      </c>
      <c r="E17" s="435">
        <v>104</v>
      </c>
      <c r="F17" s="436">
        <v>53</v>
      </c>
      <c r="G17" s="437">
        <v>54</v>
      </c>
      <c r="H17" s="438">
        <v>107</v>
      </c>
      <c r="I17" s="437">
        <v>7</v>
      </c>
      <c r="J17" s="434">
        <v>7</v>
      </c>
      <c r="K17" s="439">
        <v>14</v>
      </c>
      <c r="L17" s="440">
        <v>122</v>
      </c>
      <c r="M17" s="441">
        <v>103</v>
      </c>
      <c r="N17" s="435">
        <v>225</v>
      </c>
    </row>
    <row r="18" spans="1:14" ht="15" customHeight="1" x14ac:dyDescent="0.25">
      <c r="A18" s="454" t="s">
        <v>25</v>
      </c>
      <c r="B18" s="455" t="s">
        <v>241</v>
      </c>
      <c r="C18" s="433" t="s">
        <v>157</v>
      </c>
      <c r="D18" s="434" t="s">
        <v>157</v>
      </c>
      <c r="E18" s="435" t="s">
        <v>157</v>
      </c>
      <c r="F18" s="436">
        <v>293</v>
      </c>
      <c r="G18" s="437">
        <v>239</v>
      </c>
      <c r="H18" s="438">
        <v>532</v>
      </c>
      <c r="I18" s="437">
        <v>21</v>
      </c>
      <c r="J18" s="434">
        <v>30</v>
      </c>
      <c r="K18" s="439">
        <v>51</v>
      </c>
      <c r="L18" s="440">
        <v>314</v>
      </c>
      <c r="M18" s="441">
        <v>269</v>
      </c>
      <c r="N18" s="435">
        <v>583</v>
      </c>
    </row>
    <row r="19" spans="1:14" ht="15" customHeight="1" x14ac:dyDescent="0.25">
      <c r="A19" s="454" t="s">
        <v>26</v>
      </c>
      <c r="B19" s="455" t="s">
        <v>271</v>
      </c>
      <c r="C19" s="433" t="s">
        <v>157</v>
      </c>
      <c r="D19" s="434" t="s">
        <v>157</v>
      </c>
      <c r="E19" s="435" t="s">
        <v>157</v>
      </c>
      <c r="F19" s="436">
        <v>336</v>
      </c>
      <c r="G19" s="437">
        <v>341</v>
      </c>
      <c r="H19" s="438">
        <v>677</v>
      </c>
      <c r="I19" s="437">
        <v>31</v>
      </c>
      <c r="J19" s="434">
        <v>29</v>
      </c>
      <c r="K19" s="439">
        <v>60</v>
      </c>
      <c r="L19" s="440">
        <v>367</v>
      </c>
      <c r="M19" s="441">
        <v>370</v>
      </c>
      <c r="N19" s="435">
        <v>737</v>
      </c>
    </row>
    <row r="20" spans="1:14" ht="15" customHeight="1" x14ac:dyDescent="0.25">
      <c r="A20" s="454"/>
      <c r="B20" s="455" t="s">
        <v>218</v>
      </c>
      <c r="C20" s="433">
        <v>133</v>
      </c>
      <c r="D20" s="434">
        <v>172</v>
      </c>
      <c r="E20" s="435">
        <v>305</v>
      </c>
      <c r="F20" s="436">
        <v>349</v>
      </c>
      <c r="G20" s="437">
        <v>428</v>
      </c>
      <c r="H20" s="438">
        <v>777</v>
      </c>
      <c r="I20" s="437">
        <v>52</v>
      </c>
      <c r="J20" s="434">
        <v>105</v>
      </c>
      <c r="K20" s="439">
        <v>157</v>
      </c>
      <c r="L20" s="440">
        <v>534</v>
      </c>
      <c r="M20" s="441">
        <v>705</v>
      </c>
      <c r="N20" s="435">
        <v>1239</v>
      </c>
    </row>
    <row r="21" spans="1:14" ht="15" customHeight="1" x14ac:dyDescent="0.25">
      <c r="A21" s="454" t="s">
        <v>27</v>
      </c>
      <c r="B21" s="455" t="s">
        <v>272</v>
      </c>
      <c r="C21" s="433" t="s">
        <v>157</v>
      </c>
      <c r="D21" s="434" t="s">
        <v>157</v>
      </c>
      <c r="E21" s="435" t="s">
        <v>157</v>
      </c>
      <c r="F21" s="436">
        <v>191</v>
      </c>
      <c r="G21" s="437">
        <v>199</v>
      </c>
      <c r="H21" s="438">
        <v>390</v>
      </c>
      <c r="I21" s="437">
        <v>2</v>
      </c>
      <c r="J21" s="434">
        <v>5</v>
      </c>
      <c r="K21" s="439">
        <v>7</v>
      </c>
      <c r="L21" s="440">
        <v>193</v>
      </c>
      <c r="M21" s="441">
        <v>204</v>
      </c>
      <c r="N21" s="435">
        <v>397</v>
      </c>
    </row>
    <row r="22" spans="1:14" ht="15" customHeight="1" x14ac:dyDescent="0.25">
      <c r="A22" s="454" t="s">
        <v>28</v>
      </c>
      <c r="B22" s="455" t="s">
        <v>273</v>
      </c>
      <c r="C22" s="433" t="s">
        <v>157</v>
      </c>
      <c r="D22" s="434" t="s">
        <v>157</v>
      </c>
      <c r="E22" s="435" t="s">
        <v>157</v>
      </c>
      <c r="F22" s="436">
        <v>242</v>
      </c>
      <c r="G22" s="437">
        <v>271</v>
      </c>
      <c r="H22" s="438">
        <v>513</v>
      </c>
      <c r="I22" s="437">
        <v>15</v>
      </c>
      <c r="J22" s="434">
        <v>13</v>
      </c>
      <c r="K22" s="439">
        <v>28</v>
      </c>
      <c r="L22" s="440">
        <v>257</v>
      </c>
      <c r="M22" s="441">
        <v>284</v>
      </c>
      <c r="N22" s="435">
        <v>541</v>
      </c>
    </row>
    <row r="23" spans="1:14" ht="15" customHeight="1" x14ac:dyDescent="0.25">
      <c r="A23" s="454" t="s">
        <v>30</v>
      </c>
      <c r="B23" s="455" t="s">
        <v>274</v>
      </c>
      <c r="C23" s="433" t="s">
        <v>157</v>
      </c>
      <c r="D23" s="434" t="s">
        <v>157</v>
      </c>
      <c r="E23" s="435" t="s">
        <v>157</v>
      </c>
      <c r="F23" s="436">
        <v>115</v>
      </c>
      <c r="G23" s="437">
        <v>92</v>
      </c>
      <c r="H23" s="438">
        <v>207</v>
      </c>
      <c r="I23" s="437">
        <v>192</v>
      </c>
      <c r="J23" s="434">
        <v>192</v>
      </c>
      <c r="K23" s="439">
        <v>384</v>
      </c>
      <c r="L23" s="440">
        <v>307</v>
      </c>
      <c r="M23" s="441">
        <v>284</v>
      </c>
      <c r="N23" s="435">
        <v>591</v>
      </c>
    </row>
    <row r="24" spans="1:14" ht="15" customHeight="1" x14ac:dyDescent="0.25">
      <c r="A24" s="454"/>
      <c r="B24" s="455" t="s">
        <v>226</v>
      </c>
      <c r="C24" s="433" t="s">
        <v>157</v>
      </c>
      <c r="D24" s="434" t="s">
        <v>157</v>
      </c>
      <c r="E24" s="435" t="s">
        <v>157</v>
      </c>
      <c r="F24" s="436">
        <v>170</v>
      </c>
      <c r="G24" s="437">
        <v>191</v>
      </c>
      <c r="H24" s="438">
        <v>361</v>
      </c>
      <c r="I24" s="437">
        <v>53</v>
      </c>
      <c r="J24" s="434">
        <v>55</v>
      </c>
      <c r="K24" s="439">
        <v>108</v>
      </c>
      <c r="L24" s="440">
        <v>223</v>
      </c>
      <c r="M24" s="441">
        <v>246</v>
      </c>
      <c r="N24" s="435">
        <v>469</v>
      </c>
    </row>
    <row r="25" spans="1:14" ht="15" customHeight="1" x14ac:dyDescent="0.25">
      <c r="A25" s="454"/>
      <c r="B25" s="455" t="s">
        <v>275</v>
      </c>
      <c r="C25" s="433" t="s">
        <v>157</v>
      </c>
      <c r="D25" s="434" t="s">
        <v>157</v>
      </c>
      <c r="E25" s="435" t="s">
        <v>157</v>
      </c>
      <c r="F25" s="436">
        <v>121</v>
      </c>
      <c r="G25" s="437">
        <v>115</v>
      </c>
      <c r="H25" s="438">
        <v>236</v>
      </c>
      <c r="I25" s="437">
        <v>73</v>
      </c>
      <c r="J25" s="434">
        <v>73</v>
      </c>
      <c r="K25" s="439">
        <v>146</v>
      </c>
      <c r="L25" s="440">
        <v>194</v>
      </c>
      <c r="M25" s="441">
        <v>188</v>
      </c>
      <c r="N25" s="435">
        <v>382</v>
      </c>
    </row>
    <row r="26" spans="1:14" ht="15" customHeight="1" x14ac:dyDescent="0.25">
      <c r="A26" s="454"/>
      <c r="B26" s="455" t="s">
        <v>276</v>
      </c>
      <c r="C26" s="433" t="s">
        <v>157</v>
      </c>
      <c r="D26" s="434" t="s">
        <v>157</v>
      </c>
      <c r="E26" s="435" t="s">
        <v>157</v>
      </c>
      <c r="F26" s="436">
        <v>187</v>
      </c>
      <c r="G26" s="437">
        <v>138</v>
      </c>
      <c r="H26" s="438">
        <v>325</v>
      </c>
      <c r="I26" s="437">
        <v>88</v>
      </c>
      <c r="J26" s="434">
        <v>51</v>
      </c>
      <c r="K26" s="439">
        <v>139</v>
      </c>
      <c r="L26" s="440">
        <v>275</v>
      </c>
      <c r="M26" s="441">
        <v>189</v>
      </c>
      <c r="N26" s="435">
        <v>464</v>
      </c>
    </row>
    <row r="27" spans="1:14" ht="15" customHeight="1" x14ac:dyDescent="0.25">
      <c r="A27" s="454"/>
      <c r="B27" s="455" t="s">
        <v>277</v>
      </c>
      <c r="C27" s="433" t="s">
        <v>157</v>
      </c>
      <c r="D27" s="434" t="s">
        <v>157</v>
      </c>
      <c r="E27" s="435" t="s">
        <v>157</v>
      </c>
      <c r="F27" s="436">
        <v>303</v>
      </c>
      <c r="G27" s="437">
        <v>283</v>
      </c>
      <c r="H27" s="438">
        <v>586</v>
      </c>
      <c r="I27" s="437">
        <v>86</v>
      </c>
      <c r="J27" s="434">
        <v>71</v>
      </c>
      <c r="K27" s="439">
        <v>157</v>
      </c>
      <c r="L27" s="440">
        <v>389</v>
      </c>
      <c r="M27" s="441">
        <v>354</v>
      </c>
      <c r="N27" s="435">
        <v>743</v>
      </c>
    </row>
    <row r="28" spans="1:14" ht="15" customHeight="1" x14ac:dyDescent="0.25">
      <c r="A28" s="454"/>
      <c r="B28" s="455" t="s">
        <v>278</v>
      </c>
      <c r="C28" s="433" t="s">
        <v>157</v>
      </c>
      <c r="D28" s="434" t="s">
        <v>157</v>
      </c>
      <c r="E28" s="435" t="s">
        <v>157</v>
      </c>
      <c r="F28" s="436">
        <v>78</v>
      </c>
      <c r="G28" s="437">
        <v>85</v>
      </c>
      <c r="H28" s="438">
        <v>163</v>
      </c>
      <c r="I28" s="437">
        <v>140</v>
      </c>
      <c r="J28" s="434">
        <v>156</v>
      </c>
      <c r="K28" s="439">
        <v>296</v>
      </c>
      <c r="L28" s="440">
        <v>218</v>
      </c>
      <c r="M28" s="441">
        <v>241</v>
      </c>
      <c r="N28" s="435">
        <v>459</v>
      </c>
    </row>
    <row r="29" spans="1:14" ht="15" customHeight="1" x14ac:dyDescent="0.25">
      <c r="A29" s="454"/>
      <c r="B29" s="455" t="s">
        <v>279</v>
      </c>
      <c r="C29" s="433" t="s">
        <v>157</v>
      </c>
      <c r="D29" s="434" t="s">
        <v>157</v>
      </c>
      <c r="E29" s="435" t="s">
        <v>157</v>
      </c>
      <c r="F29" s="436">
        <v>161</v>
      </c>
      <c r="G29" s="437">
        <v>175</v>
      </c>
      <c r="H29" s="438">
        <v>336</v>
      </c>
      <c r="I29" s="437">
        <v>88</v>
      </c>
      <c r="J29" s="434">
        <v>76</v>
      </c>
      <c r="K29" s="439">
        <v>164</v>
      </c>
      <c r="L29" s="440">
        <v>249</v>
      </c>
      <c r="M29" s="441">
        <v>251</v>
      </c>
      <c r="N29" s="435">
        <v>500</v>
      </c>
    </row>
    <row r="30" spans="1:14" ht="15" customHeight="1" x14ac:dyDescent="0.25">
      <c r="A30" s="454"/>
      <c r="B30" s="455" t="s">
        <v>280</v>
      </c>
      <c r="C30" s="433" t="s">
        <v>157</v>
      </c>
      <c r="D30" s="434" t="s">
        <v>157</v>
      </c>
      <c r="E30" s="435" t="s">
        <v>157</v>
      </c>
      <c r="F30" s="436">
        <v>228</v>
      </c>
      <c r="G30" s="437">
        <v>250</v>
      </c>
      <c r="H30" s="438">
        <v>478</v>
      </c>
      <c r="I30" s="437">
        <v>41</v>
      </c>
      <c r="J30" s="434">
        <v>29</v>
      </c>
      <c r="K30" s="439">
        <v>70</v>
      </c>
      <c r="L30" s="440">
        <v>269</v>
      </c>
      <c r="M30" s="441">
        <v>279</v>
      </c>
      <c r="N30" s="435">
        <v>548</v>
      </c>
    </row>
    <row r="31" spans="1:14" ht="15" customHeight="1" x14ac:dyDescent="0.25">
      <c r="A31" s="454"/>
      <c r="B31" s="455" t="s">
        <v>281</v>
      </c>
      <c r="C31" s="433">
        <v>14</v>
      </c>
      <c r="D31" s="434">
        <v>15</v>
      </c>
      <c r="E31" s="435">
        <v>29</v>
      </c>
      <c r="F31" s="436">
        <v>143</v>
      </c>
      <c r="G31" s="437">
        <v>152</v>
      </c>
      <c r="H31" s="438">
        <v>295</v>
      </c>
      <c r="I31" s="437">
        <v>83</v>
      </c>
      <c r="J31" s="434">
        <v>133</v>
      </c>
      <c r="K31" s="439">
        <v>216</v>
      </c>
      <c r="L31" s="440">
        <v>240</v>
      </c>
      <c r="M31" s="441">
        <v>300</v>
      </c>
      <c r="N31" s="435">
        <v>540</v>
      </c>
    </row>
    <row r="32" spans="1:14" ht="15" customHeight="1" x14ac:dyDescent="0.25">
      <c r="A32" s="454"/>
      <c r="B32" s="455" t="s">
        <v>282</v>
      </c>
      <c r="C32" s="433">
        <v>85</v>
      </c>
      <c r="D32" s="434">
        <v>28</v>
      </c>
      <c r="E32" s="435">
        <v>113</v>
      </c>
      <c r="F32" s="436">
        <v>167</v>
      </c>
      <c r="G32" s="437">
        <v>63</v>
      </c>
      <c r="H32" s="438">
        <v>230</v>
      </c>
      <c r="I32" s="437">
        <v>65</v>
      </c>
      <c r="J32" s="434">
        <v>16</v>
      </c>
      <c r="K32" s="439">
        <v>81</v>
      </c>
      <c r="L32" s="440">
        <v>317</v>
      </c>
      <c r="M32" s="441">
        <v>107</v>
      </c>
      <c r="N32" s="435">
        <v>424</v>
      </c>
    </row>
    <row r="33" spans="1:14" ht="15" customHeight="1" x14ac:dyDescent="0.25">
      <c r="A33" s="454"/>
      <c r="B33" s="455" t="s">
        <v>283</v>
      </c>
      <c r="C33" s="433">
        <v>5</v>
      </c>
      <c r="D33" s="434">
        <v>114</v>
      </c>
      <c r="E33" s="435">
        <v>119</v>
      </c>
      <c r="F33" s="436">
        <v>26</v>
      </c>
      <c r="G33" s="437">
        <v>309</v>
      </c>
      <c r="H33" s="438">
        <v>335</v>
      </c>
      <c r="I33" s="437">
        <v>12</v>
      </c>
      <c r="J33" s="434">
        <v>90</v>
      </c>
      <c r="K33" s="439">
        <v>102</v>
      </c>
      <c r="L33" s="440">
        <v>43</v>
      </c>
      <c r="M33" s="441">
        <v>513</v>
      </c>
      <c r="N33" s="435">
        <v>556</v>
      </c>
    </row>
    <row r="34" spans="1:14" ht="15" customHeight="1" x14ac:dyDescent="0.25">
      <c r="A34" s="454"/>
      <c r="B34" s="455" t="s">
        <v>284</v>
      </c>
      <c r="C34" s="433">
        <v>165</v>
      </c>
      <c r="D34" s="434">
        <v>21</v>
      </c>
      <c r="E34" s="435">
        <v>186</v>
      </c>
      <c r="F34" s="436">
        <v>325</v>
      </c>
      <c r="G34" s="437">
        <v>20</v>
      </c>
      <c r="H34" s="438">
        <v>345</v>
      </c>
      <c r="I34" s="437">
        <v>112</v>
      </c>
      <c r="J34" s="434">
        <v>18</v>
      </c>
      <c r="K34" s="439">
        <v>130</v>
      </c>
      <c r="L34" s="440">
        <v>602</v>
      </c>
      <c r="M34" s="441">
        <v>59</v>
      </c>
      <c r="N34" s="435">
        <v>661</v>
      </c>
    </row>
    <row r="35" spans="1:14" ht="15" customHeight="1" x14ac:dyDescent="0.25">
      <c r="A35" s="454"/>
      <c r="B35" s="455" t="s">
        <v>285</v>
      </c>
      <c r="C35" s="433">
        <v>23</v>
      </c>
      <c r="D35" s="434">
        <v>54</v>
      </c>
      <c r="E35" s="435">
        <v>77</v>
      </c>
      <c r="F35" s="436">
        <v>236</v>
      </c>
      <c r="G35" s="437">
        <v>261</v>
      </c>
      <c r="H35" s="438">
        <v>497</v>
      </c>
      <c r="I35" s="437">
        <v>286</v>
      </c>
      <c r="J35" s="434">
        <v>357</v>
      </c>
      <c r="K35" s="439">
        <v>643</v>
      </c>
      <c r="L35" s="440">
        <v>545</v>
      </c>
      <c r="M35" s="441">
        <v>672</v>
      </c>
      <c r="N35" s="435">
        <v>1217</v>
      </c>
    </row>
    <row r="36" spans="1:14" ht="15" customHeight="1" x14ac:dyDescent="0.25">
      <c r="A36" s="454"/>
      <c r="B36" s="455" t="s">
        <v>263</v>
      </c>
      <c r="C36" s="433">
        <v>127</v>
      </c>
      <c r="D36" s="434">
        <v>33</v>
      </c>
      <c r="E36" s="465">
        <v>160</v>
      </c>
      <c r="F36" s="436">
        <v>617</v>
      </c>
      <c r="G36" s="437">
        <v>638</v>
      </c>
      <c r="H36" s="438">
        <v>1255</v>
      </c>
      <c r="I36" s="437">
        <v>140</v>
      </c>
      <c r="J36" s="434">
        <v>163</v>
      </c>
      <c r="K36" s="439">
        <v>303</v>
      </c>
      <c r="L36" s="440">
        <v>884</v>
      </c>
      <c r="M36" s="441">
        <v>834</v>
      </c>
      <c r="N36" s="465">
        <v>1718</v>
      </c>
    </row>
    <row r="37" spans="1:14" ht="15" customHeight="1" x14ac:dyDescent="0.25">
      <c r="A37" s="454"/>
      <c r="B37" s="455" t="s">
        <v>286</v>
      </c>
      <c r="C37" s="433">
        <v>19</v>
      </c>
      <c r="D37" s="434">
        <v>59</v>
      </c>
      <c r="E37" s="465">
        <v>78</v>
      </c>
      <c r="F37" s="436">
        <v>412</v>
      </c>
      <c r="G37" s="437">
        <v>753</v>
      </c>
      <c r="H37" s="438">
        <v>1165</v>
      </c>
      <c r="I37" s="437">
        <v>73</v>
      </c>
      <c r="J37" s="434">
        <v>104</v>
      </c>
      <c r="K37" s="439">
        <v>177</v>
      </c>
      <c r="L37" s="440">
        <v>504</v>
      </c>
      <c r="M37" s="441">
        <v>916</v>
      </c>
      <c r="N37" s="465">
        <v>1420</v>
      </c>
    </row>
    <row r="38" spans="1:14" ht="15" customHeight="1" x14ac:dyDescent="0.25">
      <c r="A38" s="454"/>
      <c r="B38" s="455" t="s">
        <v>237</v>
      </c>
      <c r="C38" s="433">
        <v>188</v>
      </c>
      <c r="D38" s="434">
        <v>78</v>
      </c>
      <c r="E38" s="435">
        <v>266</v>
      </c>
      <c r="F38" s="436">
        <v>870</v>
      </c>
      <c r="G38" s="437">
        <v>147</v>
      </c>
      <c r="H38" s="438">
        <v>1017</v>
      </c>
      <c r="I38" s="437">
        <v>173</v>
      </c>
      <c r="J38" s="434">
        <v>35</v>
      </c>
      <c r="K38" s="439">
        <v>208</v>
      </c>
      <c r="L38" s="440">
        <v>1231</v>
      </c>
      <c r="M38" s="441">
        <v>260</v>
      </c>
      <c r="N38" s="435">
        <v>1491</v>
      </c>
    </row>
    <row r="39" spans="1:14" ht="15" customHeight="1" x14ac:dyDescent="0.25">
      <c r="A39" s="454"/>
      <c r="B39" s="455" t="s">
        <v>287</v>
      </c>
      <c r="C39" s="433">
        <v>24</v>
      </c>
      <c r="D39" s="434">
        <v>127</v>
      </c>
      <c r="E39" s="435">
        <v>151</v>
      </c>
      <c r="F39" s="436">
        <v>307</v>
      </c>
      <c r="G39" s="437">
        <v>620</v>
      </c>
      <c r="H39" s="438">
        <v>927</v>
      </c>
      <c r="I39" s="437">
        <v>182</v>
      </c>
      <c r="J39" s="434">
        <v>299</v>
      </c>
      <c r="K39" s="439">
        <v>481</v>
      </c>
      <c r="L39" s="440">
        <v>513</v>
      </c>
      <c r="M39" s="441">
        <v>1046</v>
      </c>
      <c r="N39" s="435">
        <v>1559</v>
      </c>
    </row>
    <row r="40" spans="1:14" ht="15" customHeight="1" x14ac:dyDescent="0.25">
      <c r="A40" s="454" t="s">
        <v>34</v>
      </c>
      <c r="B40" s="455" t="s">
        <v>288</v>
      </c>
      <c r="C40" s="433" t="s">
        <v>157</v>
      </c>
      <c r="D40" s="434" t="s">
        <v>157</v>
      </c>
      <c r="E40" s="435" t="s">
        <v>157</v>
      </c>
      <c r="F40" s="436">
        <v>299</v>
      </c>
      <c r="G40" s="437">
        <v>285</v>
      </c>
      <c r="H40" s="438">
        <v>584</v>
      </c>
      <c r="I40" s="437">
        <v>63</v>
      </c>
      <c r="J40" s="434">
        <v>64</v>
      </c>
      <c r="K40" s="439">
        <v>127</v>
      </c>
      <c r="L40" s="440">
        <v>362</v>
      </c>
      <c r="M40" s="441">
        <v>349</v>
      </c>
      <c r="N40" s="435">
        <v>711</v>
      </c>
    </row>
    <row r="41" spans="1:14" ht="15" customHeight="1" x14ac:dyDescent="0.25">
      <c r="A41" s="454"/>
      <c r="B41" s="455" t="s">
        <v>289</v>
      </c>
      <c r="C41" s="433" t="s">
        <v>157</v>
      </c>
      <c r="D41" s="434" t="s">
        <v>157</v>
      </c>
      <c r="E41" s="435" t="s">
        <v>157</v>
      </c>
      <c r="F41" s="436">
        <v>281</v>
      </c>
      <c r="G41" s="437">
        <v>294</v>
      </c>
      <c r="H41" s="438">
        <v>575</v>
      </c>
      <c r="I41" s="437">
        <v>105</v>
      </c>
      <c r="J41" s="434">
        <v>93</v>
      </c>
      <c r="K41" s="439">
        <v>198</v>
      </c>
      <c r="L41" s="440">
        <v>386</v>
      </c>
      <c r="M41" s="441">
        <v>387</v>
      </c>
      <c r="N41" s="435">
        <v>773</v>
      </c>
    </row>
    <row r="42" spans="1:14" ht="15" customHeight="1" x14ac:dyDescent="0.25">
      <c r="A42" s="454"/>
      <c r="B42" s="455" t="s">
        <v>290</v>
      </c>
      <c r="C42" s="433">
        <v>37</v>
      </c>
      <c r="D42" s="434">
        <v>53</v>
      </c>
      <c r="E42" s="435">
        <v>90</v>
      </c>
      <c r="F42" s="436">
        <v>557</v>
      </c>
      <c r="G42" s="437">
        <v>714</v>
      </c>
      <c r="H42" s="438">
        <v>1271</v>
      </c>
      <c r="I42" s="437">
        <v>33</v>
      </c>
      <c r="J42" s="434">
        <v>57</v>
      </c>
      <c r="K42" s="439">
        <v>90</v>
      </c>
      <c r="L42" s="440">
        <v>627</v>
      </c>
      <c r="M42" s="441">
        <v>824</v>
      </c>
      <c r="N42" s="435">
        <v>1451</v>
      </c>
    </row>
    <row r="43" spans="1:14" ht="15" customHeight="1" x14ac:dyDescent="0.25">
      <c r="A43" s="454" t="s">
        <v>35</v>
      </c>
      <c r="B43" s="455" t="s">
        <v>291</v>
      </c>
      <c r="C43" s="433">
        <v>12</v>
      </c>
      <c r="D43" s="434">
        <v>8</v>
      </c>
      <c r="E43" s="435">
        <v>20</v>
      </c>
      <c r="F43" s="436">
        <v>107</v>
      </c>
      <c r="G43" s="437">
        <v>115</v>
      </c>
      <c r="H43" s="438">
        <v>222</v>
      </c>
      <c r="I43" s="437">
        <v>8</v>
      </c>
      <c r="J43" s="434">
        <v>7</v>
      </c>
      <c r="K43" s="439">
        <v>15</v>
      </c>
      <c r="L43" s="440">
        <v>127</v>
      </c>
      <c r="M43" s="441">
        <v>130</v>
      </c>
      <c r="N43" s="435">
        <v>257</v>
      </c>
    </row>
    <row r="44" spans="1:14" ht="15" customHeight="1" x14ac:dyDescent="0.25">
      <c r="A44" s="454" t="s">
        <v>37</v>
      </c>
      <c r="B44" s="455" t="s">
        <v>292</v>
      </c>
      <c r="C44" s="433" t="s">
        <v>157</v>
      </c>
      <c r="D44" s="434" t="s">
        <v>157</v>
      </c>
      <c r="E44" s="435" t="s">
        <v>157</v>
      </c>
      <c r="F44" s="436">
        <v>33</v>
      </c>
      <c r="G44" s="437">
        <v>42</v>
      </c>
      <c r="H44" s="438">
        <v>75</v>
      </c>
      <c r="I44" s="437">
        <v>4</v>
      </c>
      <c r="J44" s="434">
        <v>4</v>
      </c>
      <c r="K44" s="439">
        <v>8</v>
      </c>
      <c r="L44" s="440">
        <v>37</v>
      </c>
      <c r="M44" s="441">
        <v>46</v>
      </c>
      <c r="N44" s="435">
        <v>83</v>
      </c>
    </row>
    <row r="45" spans="1:14" ht="15" customHeight="1" x14ac:dyDescent="0.25">
      <c r="A45" s="454" t="s">
        <v>46</v>
      </c>
      <c r="B45" s="455" t="s">
        <v>293</v>
      </c>
      <c r="C45" s="433" t="s">
        <v>157</v>
      </c>
      <c r="D45" s="434" t="s">
        <v>157</v>
      </c>
      <c r="E45" s="435" t="s">
        <v>157</v>
      </c>
      <c r="F45" s="436">
        <v>250</v>
      </c>
      <c r="G45" s="437">
        <v>222</v>
      </c>
      <c r="H45" s="438">
        <v>472</v>
      </c>
      <c r="I45" s="437">
        <v>125</v>
      </c>
      <c r="J45" s="434">
        <v>108</v>
      </c>
      <c r="K45" s="439">
        <v>233</v>
      </c>
      <c r="L45" s="440">
        <v>375</v>
      </c>
      <c r="M45" s="441">
        <v>330</v>
      </c>
      <c r="N45" s="435">
        <v>705</v>
      </c>
    </row>
    <row r="46" spans="1:14" ht="15" customHeight="1" x14ac:dyDescent="0.25">
      <c r="A46" s="454" t="s">
        <v>49</v>
      </c>
      <c r="B46" s="455" t="s">
        <v>294</v>
      </c>
      <c r="C46" s="433" t="s">
        <v>157</v>
      </c>
      <c r="D46" s="434" t="s">
        <v>157</v>
      </c>
      <c r="E46" s="435" t="s">
        <v>157</v>
      </c>
      <c r="F46" s="436">
        <v>204</v>
      </c>
      <c r="G46" s="437">
        <v>170</v>
      </c>
      <c r="H46" s="438">
        <v>374</v>
      </c>
      <c r="I46" s="437">
        <v>41</v>
      </c>
      <c r="J46" s="434">
        <v>33</v>
      </c>
      <c r="K46" s="439">
        <v>74</v>
      </c>
      <c r="L46" s="440">
        <v>245</v>
      </c>
      <c r="M46" s="441">
        <v>203</v>
      </c>
      <c r="N46" s="435">
        <v>448</v>
      </c>
    </row>
    <row r="47" spans="1:14" ht="15" customHeight="1" x14ac:dyDescent="0.25">
      <c r="A47" s="454"/>
      <c r="B47" s="455" t="s">
        <v>295</v>
      </c>
      <c r="C47" s="433" t="s">
        <v>157</v>
      </c>
      <c r="D47" s="434" t="s">
        <v>157</v>
      </c>
      <c r="E47" s="435" t="s">
        <v>157</v>
      </c>
      <c r="F47" s="436">
        <v>317</v>
      </c>
      <c r="G47" s="437">
        <v>325</v>
      </c>
      <c r="H47" s="438">
        <v>642</v>
      </c>
      <c r="I47" s="437">
        <v>31</v>
      </c>
      <c r="J47" s="434">
        <v>28</v>
      </c>
      <c r="K47" s="439">
        <v>59</v>
      </c>
      <c r="L47" s="440">
        <v>348</v>
      </c>
      <c r="M47" s="441">
        <v>353</v>
      </c>
      <c r="N47" s="435">
        <v>701</v>
      </c>
    </row>
    <row r="48" spans="1:14" ht="15" customHeight="1" x14ac:dyDescent="0.25">
      <c r="A48" s="454"/>
      <c r="B48" s="455" t="s">
        <v>296</v>
      </c>
      <c r="C48" s="433">
        <v>52</v>
      </c>
      <c r="D48" s="434">
        <v>14</v>
      </c>
      <c r="E48" s="435">
        <v>66</v>
      </c>
      <c r="F48" s="436">
        <v>185</v>
      </c>
      <c r="G48" s="437">
        <v>53</v>
      </c>
      <c r="H48" s="438">
        <v>238</v>
      </c>
      <c r="I48" s="437">
        <v>28</v>
      </c>
      <c r="J48" s="434">
        <v>7</v>
      </c>
      <c r="K48" s="439">
        <v>35</v>
      </c>
      <c r="L48" s="440">
        <v>265</v>
      </c>
      <c r="M48" s="441">
        <v>74</v>
      </c>
      <c r="N48" s="435">
        <v>339</v>
      </c>
    </row>
    <row r="49" spans="1:14" ht="15" customHeight="1" x14ac:dyDescent="0.25">
      <c r="A49" s="454"/>
      <c r="B49" s="455" t="s">
        <v>297</v>
      </c>
      <c r="C49" s="433">
        <v>47</v>
      </c>
      <c r="D49" s="434">
        <v>56</v>
      </c>
      <c r="E49" s="435">
        <v>103</v>
      </c>
      <c r="F49" s="436">
        <v>365</v>
      </c>
      <c r="G49" s="437">
        <v>452</v>
      </c>
      <c r="H49" s="438">
        <v>817</v>
      </c>
      <c r="I49" s="437">
        <v>57</v>
      </c>
      <c r="J49" s="434">
        <v>66</v>
      </c>
      <c r="K49" s="439">
        <v>123</v>
      </c>
      <c r="L49" s="440">
        <v>469</v>
      </c>
      <c r="M49" s="441">
        <v>574</v>
      </c>
      <c r="N49" s="435">
        <v>1043</v>
      </c>
    </row>
    <row r="50" spans="1:14" ht="15" customHeight="1" x14ac:dyDescent="0.25">
      <c r="A50" s="454" t="s">
        <v>52</v>
      </c>
      <c r="B50" s="455" t="s">
        <v>298</v>
      </c>
      <c r="C50" s="433" t="s">
        <v>157</v>
      </c>
      <c r="D50" s="434" t="s">
        <v>157</v>
      </c>
      <c r="E50" s="435" t="s">
        <v>157</v>
      </c>
      <c r="F50" s="436">
        <v>166</v>
      </c>
      <c r="G50" s="437">
        <v>168</v>
      </c>
      <c r="H50" s="438">
        <v>334</v>
      </c>
      <c r="I50" s="437">
        <v>13</v>
      </c>
      <c r="J50" s="434">
        <v>18</v>
      </c>
      <c r="K50" s="439">
        <v>31</v>
      </c>
      <c r="L50" s="440">
        <v>179</v>
      </c>
      <c r="M50" s="441">
        <v>186</v>
      </c>
      <c r="N50" s="435">
        <v>365</v>
      </c>
    </row>
    <row r="51" spans="1:14" ht="15" customHeight="1" x14ac:dyDescent="0.25">
      <c r="A51" s="454" t="s">
        <v>53</v>
      </c>
      <c r="B51" s="455" t="s">
        <v>299</v>
      </c>
      <c r="C51" s="433">
        <v>10</v>
      </c>
      <c r="D51" s="434">
        <v>5</v>
      </c>
      <c r="E51" s="435">
        <v>15</v>
      </c>
      <c r="F51" s="436">
        <v>52</v>
      </c>
      <c r="G51" s="437">
        <v>43</v>
      </c>
      <c r="H51" s="438">
        <v>95</v>
      </c>
      <c r="I51" s="437">
        <v>3</v>
      </c>
      <c r="J51" s="434">
        <v>1</v>
      </c>
      <c r="K51" s="439">
        <v>4</v>
      </c>
      <c r="L51" s="440">
        <v>65</v>
      </c>
      <c r="M51" s="441">
        <v>49</v>
      </c>
      <c r="N51" s="435">
        <v>114</v>
      </c>
    </row>
    <row r="52" spans="1:14" ht="15" customHeight="1" x14ac:dyDescent="0.25">
      <c r="A52" s="454" t="s">
        <v>63</v>
      </c>
      <c r="B52" s="455" t="s">
        <v>300</v>
      </c>
      <c r="C52" s="433" t="s">
        <v>157</v>
      </c>
      <c r="D52" s="434" t="s">
        <v>157</v>
      </c>
      <c r="E52" s="435" t="s">
        <v>157</v>
      </c>
      <c r="F52" s="436">
        <v>261</v>
      </c>
      <c r="G52" s="437">
        <v>270</v>
      </c>
      <c r="H52" s="438">
        <v>531</v>
      </c>
      <c r="I52" s="437">
        <v>78</v>
      </c>
      <c r="J52" s="434">
        <v>58</v>
      </c>
      <c r="K52" s="439">
        <v>136</v>
      </c>
      <c r="L52" s="440">
        <v>339</v>
      </c>
      <c r="M52" s="441">
        <v>328</v>
      </c>
      <c r="N52" s="435">
        <v>667</v>
      </c>
    </row>
    <row r="53" spans="1:14" ht="15" customHeight="1" x14ac:dyDescent="0.25">
      <c r="A53" s="454" t="s">
        <v>64</v>
      </c>
      <c r="B53" s="455" t="s">
        <v>301</v>
      </c>
      <c r="C53" s="433" t="s">
        <v>157</v>
      </c>
      <c r="D53" s="434" t="s">
        <v>157</v>
      </c>
      <c r="E53" s="435" t="s">
        <v>157</v>
      </c>
      <c r="F53" s="436">
        <v>117</v>
      </c>
      <c r="G53" s="437">
        <v>115</v>
      </c>
      <c r="H53" s="438">
        <v>232</v>
      </c>
      <c r="I53" s="437">
        <v>5</v>
      </c>
      <c r="J53" s="434">
        <v>3</v>
      </c>
      <c r="K53" s="439">
        <v>8</v>
      </c>
      <c r="L53" s="440">
        <v>122</v>
      </c>
      <c r="M53" s="441">
        <v>118</v>
      </c>
      <c r="N53" s="435">
        <v>240</v>
      </c>
    </row>
    <row r="54" spans="1:14" ht="15" customHeight="1" x14ac:dyDescent="0.25">
      <c r="A54" s="454" t="s">
        <v>65</v>
      </c>
      <c r="B54" s="455" t="s">
        <v>160</v>
      </c>
      <c r="C54" s="433" t="s">
        <v>157</v>
      </c>
      <c r="D54" s="434" t="s">
        <v>157</v>
      </c>
      <c r="E54" s="435" t="s">
        <v>157</v>
      </c>
      <c r="F54" s="436">
        <v>386</v>
      </c>
      <c r="G54" s="437">
        <v>390</v>
      </c>
      <c r="H54" s="438">
        <v>776</v>
      </c>
      <c r="I54" s="437">
        <v>16</v>
      </c>
      <c r="J54" s="434">
        <v>10</v>
      </c>
      <c r="K54" s="439">
        <v>26</v>
      </c>
      <c r="L54" s="440">
        <v>402</v>
      </c>
      <c r="M54" s="441">
        <v>400</v>
      </c>
      <c r="N54" s="435">
        <v>802</v>
      </c>
    </row>
    <row r="55" spans="1:14" ht="15" customHeight="1" x14ac:dyDescent="0.25">
      <c r="A55" s="454" t="s">
        <v>66</v>
      </c>
      <c r="B55" s="455" t="s">
        <v>302</v>
      </c>
      <c r="C55" s="433" t="s">
        <v>157</v>
      </c>
      <c r="D55" s="434" t="s">
        <v>157</v>
      </c>
      <c r="E55" s="435" t="s">
        <v>157</v>
      </c>
      <c r="F55" s="436">
        <v>271</v>
      </c>
      <c r="G55" s="437">
        <v>286</v>
      </c>
      <c r="H55" s="438">
        <v>557</v>
      </c>
      <c r="I55" s="437">
        <v>26</v>
      </c>
      <c r="J55" s="434">
        <v>32</v>
      </c>
      <c r="K55" s="439">
        <v>58</v>
      </c>
      <c r="L55" s="440">
        <v>297</v>
      </c>
      <c r="M55" s="441">
        <v>318</v>
      </c>
      <c r="N55" s="435">
        <v>615</v>
      </c>
    </row>
    <row r="56" spans="1:14" ht="15" customHeight="1" x14ac:dyDescent="0.25">
      <c r="A56" s="454" t="s">
        <v>68</v>
      </c>
      <c r="B56" s="455" t="s">
        <v>303</v>
      </c>
      <c r="C56" s="433" t="s">
        <v>157</v>
      </c>
      <c r="D56" s="434" t="s">
        <v>157</v>
      </c>
      <c r="E56" s="435" t="s">
        <v>157</v>
      </c>
      <c r="F56" s="436">
        <v>90</v>
      </c>
      <c r="G56" s="437">
        <v>94</v>
      </c>
      <c r="H56" s="438">
        <v>184</v>
      </c>
      <c r="I56" s="437">
        <v>7</v>
      </c>
      <c r="J56" s="434">
        <v>7</v>
      </c>
      <c r="K56" s="439">
        <v>14</v>
      </c>
      <c r="L56" s="440">
        <v>97</v>
      </c>
      <c r="M56" s="441">
        <v>101</v>
      </c>
      <c r="N56" s="435">
        <v>198</v>
      </c>
    </row>
    <row r="57" spans="1:14" ht="15" customHeight="1" x14ac:dyDescent="0.25">
      <c r="A57" s="454" t="s">
        <v>70</v>
      </c>
      <c r="B57" s="455" t="s">
        <v>304</v>
      </c>
      <c r="C57" s="433" t="s">
        <v>157</v>
      </c>
      <c r="D57" s="434" t="s">
        <v>157</v>
      </c>
      <c r="E57" s="435" t="s">
        <v>157</v>
      </c>
      <c r="F57" s="436">
        <v>202</v>
      </c>
      <c r="G57" s="437">
        <v>219</v>
      </c>
      <c r="H57" s="438">
        <v>421</v>
      </c>
      <c r="I57" s="437">
        <v>14</v>
      </c>
      <c r="J57" s="434">
        <v>11</v>
      </c>
      <c r="K57" s="439">
        <v>25</v>
      </c>
      <c r="L57" s="440">
        <v>216</v>
      </c>
      <c r="M57" s="441">
        <v>230</v>
      </c>
      <c r="N57" s="435">
        <v>446</v>
      </c>
    </row>
    <row r="58" spans="1:14" ht="15" customHeight="1" x14ac:dyDescent="0.25">
      <c r="A58" s="454" t="s">
        <v>80</v>
      </c>
      <c r="B58" s="455" t="s">
        <v>305</v>
      </c>
      <c r="C58" s="433" t="s">
        <v>157</v>
      </c>
      <c r="D58" s="434" t="s">
        <v>157</v>
      </c>
      <c r="E58" s="435" t="s">
        <v>157</v>
      </c>
      <c r="F58" s="436">
        <v>60</v>
      </c>
      <c r="G58" s="437">
        <v>66</v>
      </c>
      <c r="H58" s="438">
        <v>126</v>
      </c>
      <c r="I58" s="437">
        <v>17</v>
      </c>
      <c r="J58" s="434">
        <v>18</v>
      </c>
      <c r="K58" s="439">
        <v>35</v>
      </c>
      <c r="L58" s="440">
        <v>77</v>
      </c>
      <c r="M58" s="441">
        <v>84</v>
      </c>
      <c r="N58" s="435">
        <v>161</v>
      </c>
    </row>
    <row r="59" spans="1:14" ht="15" customHeight="1" x14ac:dyDescent="0.25">
      <c r="A59" s="454" t="s">
        <v>83</v>
      </c>
      <c r="B59" s="455" t="s">
        <v>306</v>
      </c>
      <c r="C59" s="433">
        <v>2</v>
      </c>
      <c r="D59" s="434">
        <v>4</v>
      </c>
      <c r="E59" s="435">
        <v>6</v>
      </c>
      <c r="F59" s="436">
        <v>33</v>
      </c>
      <c r="G59" s="437">
        <v>37</v>
      </c>
      <c r="H59" s="438">
        <v>70</v>
      </c>
      <c r="I59" s="437">
        <v>2</v>
      </c>
      <c r="J59" s="434" t="s">
        <v>157</v>
      </c>
      <c r="K59" s="439">
        <v>2</v>
      </c>
      <c r="L59" s="440">
        <v>37</v>
      </c>
      <c r="M59" s="441">
        <v>41</v>
      </c>
      <c r="N59" s="435">
        <v>78</v>
      </c>
    </row>
    <row r="60" spans="1:14" ht="15" customHeight="1" x14ac:dyDescent="0.25">
      <c r="A60" s="454" t="s">
        <v>87</v>
      </c>
      <c r="B60" s="455" t="s">
        <v>307</v>
      </c>
      <c r="C60" s="433" t="s">
        <v>157</v>
      </c>
      <c r="D60" s="434" t="s">
        <v>157</v>
      </c>
      <c r="E60" s="435" t="s">
        <v>157</v>
      </c>
      <c r="F60" s="436">
        <v>30</v>
      </c>
      <c r="G60" s="437">
        <v>35</v>
      </c>
      <c r="H60" s="438">
        <v>65</v>
      </c>
      <c r="I60" s="437">
        <v>2</v>
      </c>
      <c r="J60" s="434">
        <v>3</v>
      </c>
      <c r="K60" s="439">
        <v>5</v>
      </c>
      <c r="L60" s="440">
        <v>32</v>
      </c>
      <c r="M60" s="441">
        <v>38</v>
      </c>
      <c r="N60" s="435">
        <v>70</v>
      </c>
    </row>
    <row r="61" spans="1:14" ht="15" customHeight="1" x14ac:dyDescent="0.25">
      <c r="A61" s="454" t="s">
        <v>89</v>
      </c>
      <c r="B61" s="455" t="s">
        <v>308</v>
      </c>
      <c r="C61" s="433" t="s">
        <v>157</v>
      </c>
      <c r="D61" s="434" t="s">
        <v>157</v>
      </c>
      <c r="E61" s="435" t="s">
        <v>157</v>
      </c>
      <c r="F61" s="436">
        <v>282</v>
      </c>
      <c r="G61" s="437">
        <v>308</v>
      </c>
      <c r="H61" s="438">
        <v>590</v>
      </c>
      <c r="I61" s="437">
        <v>27</v>
      </c>
      <c r="J61" s="434">
        <v>27</v>
      </c>
      <c r="K61" s="439">
        <v>54</v>
      </c>
      <c r="L61" s="440">
        <v>309</v>
      </c>
      <c r="M61" s="441">
        <v>335</v>
      </c>
      <c r="N61" s="435">
        <v>644</v>
      </c>
    </row>
    <row r="62" spans="1:14" ht="15" customHeight="1" x14ac:dyDescent="0.25">
      <c r="A62" s="454"/>
      <c r="B62" s="455" t="s">
        <v>309</v>
      </c>
      <c r="C62" s="433">
        <v>166</v>
      </c>
      <c r="D62" s="434">
        <v>16</v>
      </c>
      <c r="E62" s="435">
        <v>182</v>
      </c>
      <c r="F62" s="436">
        <v>243</v>
      </c>
      <c r="G62" s="437">
        <v>20</v>
      </c>
      <c r="H62" s="438">
        <v>263</v>
      </c>
      <c r="I62" s="437">
        <v>22</v>
      </c>
      <c r="J62" s="434">
        <v>8</v>
      </c>
      <c r="K62" s="439">
        <v>30</v>
      </c>
      <c r="L62" s="440">
        <v>431</v>
      </c>
      <c r="M62" s="441">
        <v>44</v>
      </c>
      <c r="N62" s="435">
        <v>475</v>
      </c>
    </row>
    <row r="63" spans="1:14" ht="15" customHeight="1" x14ac:dyDescent="0.25">
      <c r="A63" s="454" t="s">
        <v>90</v>
      </c>
      <c r="B63" s="455" t="s">
        <v>310</v>
      </c>
      <c r="C63" s="433" t="s">
        <v>157</v>
      </c>
      <c r="D63" s="434" t="s">
        <v>157</v>
      </c>
      <c r="E63" s="435" t="s">
        <v>157</v>
      </c>
      <c r="F63" s="436">
        <v>100</v>
      </c>
      <c r="G63" s="437">
        <v>82</v>
      </c>
      <c r="H63" s="438">
        <v>182</v>
      </c>
      <c r="I63" s="437">
        <v>4</v>
      </c>
      <c r="J63" s="434">
        <v>3</v>
      </c>
      <c r="K63" s="439">
        <v>7</v>
      </c>
      <c r="L63" s="440">
        <v>104</v>
      </c>
      <c r="M63" s="441">
        <v>85</v>
      </c>
      <c r="N63" s="435">
        <v>189</v>
      </c>
    </row>
    <row r="64" spans="1:14" ht="15" customHeight="1" x14ac:dyDescent="0.25">
      <c r="A64" s="454" t="s">
        <v>91</v>
      </c>
      <c r="B64" s="455" t="s">
        <v>311</v>
      </c>
      <c r="C64" s="433" t="s">
        <v>157</v>
      </c>
      <c r="D64" s="434" t="s">
        <v>157</v>
      </c>
      <c r="E64" s="435" t="s">
        <v>157</v>
      </c>
      <c r="F64" s="436">
        <v>181</v>
      </c>
      <c r="G64" s="437">
        <v>184</v>
      </c>
      <c r="H64" s="438">
        <v>365</v>
      </c>
      <c r="I64" s="437">
        <v>2</v>
      </c>
      <c r="J64" s="434">
        <v>1</v>
      </c>
      <c r="K64" s="439">
        <v>3</v>
      </c>
      <c r="L64" s="440">
        <v>183</v>
      </c>
      <c r="M64" s="441">
        <v>185</v>
      </c>
      <c r="N64" s="435">
        <v>368</v>
      </c>
    </row>
    <row r="65" spans="1:14" ht="15" customHeight="1" x14ac:dyDescent="0.25">
      <c r="A65" s="454" t="s">
        <v>92</v>
      </c>
      <c r="B65" s="455" t="s">
        <v>312</v>
      </c>
      <c r="C65" s="433" t="s">
        <v>157</v>
      </c>
      <c r="D65" s="434" t="s">
        <v>157</v>
      </c>
      <c r="E65" s="435" t="s">
        <v>157</v>
      </c>
      <c r="F65" s="436">
        <v>154</v>
      </c>
      <c r="G65" s="437">
        <v>184</v>
      </c>
      <c r="H65" s="438">
        <v>338</v>
      </c>
      <c r="I65" s="437">
        <v>21</v>
      </c>
      <c r="J65" s="434">
        <v>24</v>
      </c>
      <c r="K65" s="439">
        <v>45</v>
      </c>
      <c r="L65" s="440">
        <v>175</v>
      </c>
      <c r="M65" s="441">
        <v>208</v>
      </c>
      <c r="N65" s="435">
        <v>383</v>
      </c>
    </row>
    <row r="66" spans="1:14" ht="15" customHeight="1" x14ac:dyDescent="0.25">
      <c r="A66" s="454" t="s">
        <v>94</v>
      </c>
      <c r="B66" s="455" t="s">
        <v>313</v>
      </c>
      <c r="C66" s="433" t="s">
        <v>157</v>
      </c>
      <c r="D66" s="434" t="s">
        <v>157</v>
      </c>
      <c r="E66" s="435" t="s">
        <v>157</v>
      </c>
      <c r="F66" s="436">
        <v>257</v>
      </c>
      <c r="G66" s="437">
        <v>215</v>
      </c>
      <c r="H66" s="438">
        <v>472</v>
      </c>
      <c r="I66" s="437">
        <v>27</v>
      </c>
      <c r="J66" s="434">
        <v>20</v>
      </c>
      <c r="K66" s="439">
        <v>47</v>
      </c>
      <c r="L66" s="440">
        <v>284</v>
      </c>
      <c r="M66" s="441">
        <v>235</v>
      </c>
      <c r="N66" s="435">
        <v>519</v>
      </c>
    </row>
    <row r="67" spans="1:14" ht="15" customHeight="1" x14ac:dyDescent="0.25">
      <c r="A67" s="454"/>
      <c r="B67" s="455" t="s">
        <v>314</v>
      </c>
      <c r="C67" s="433" t="s">
        <v>157</v>
      </c>
      <c r="D67" s="434" t="s">
        <v>157</v>
      </c>
      <c r="E67" s="435" t="s">
        <v>157</v>
      </c>
      <c r="F67" s="436">
        <v>225</v>
      </c>
      <c r="G67" s="437">
        <v>241</v>
      </c>
      <c r="H67" s="438">
        <v>466</v>
      </c>
      <c r="I67" s="437">
        <v>24</v>
      </c>
      <c r="J67" s="434">
        <v>36</v>
      </c>
      <c r="K67" s="439">
        <v>60</v>
      </c>
      <c r="L67" s="440">
        <v>249</v>
      </c>
      <c r="M67" s="441">
        <v>277</v>
      </c>
      <c r="N67" s="435">
        <v>526</v>
      </c>
    </row>
    <row r="68" spans="1:14" ht="15" customHeight="1" x14ac:dyDescent="0.25">
      <c r="A68" s="454"/>
      <c r="B68" s="455" t="s">
        <v>315</v>
      </c>
      <c r="C68" s="433" t="s">
        <v>157</v>
      </c>
      <c r="D68" s="434" t="s">
        <v>157</v>
      </c>
      <c r="E68" s="435" t="s">
        <v>157</v>
      </c>
      <c r="F68" s="436">
        <v>321</v>
      </c>
      <c r="G68" s="437">
        <v>311</v>
      </c>
      <c r="H68" s="438">
        <v>632</v>
      </c>
      <c r="I68" s="437">
        <v>25</v>
      </c>
      <c r="J68" s="434">
        <v>18</v>
      </c>
      <c r="K68" s="439">
        <v>43</v>
      </c>
      <c r="L68" s="440">
        <v>346</v>
      </c>
      <c r="M68" s="441">
        <v>329</v>
      </c>
      <c r="N68" s="435">
        <v>675</v>
      </c>
    </row>
    <row r="69" spans="1:14" ht="15" customHeight="1" x14ac:dyDescent="0.25">
      <c r="A69" s="454"/>
      <c r="B69" s="455" t="s">
        <v>316</v>
      </c>
      <c r="C69" s="433">
        <v>30</v>
      </c>
      <c r="D69" s="434">
        <v>121</v>
      </c>
      <c r="E69" s="465">
        <v>151</v>
      </c>
      <c r="F69" s="436">
        <v>94</v>
      </c>
      <c r="G69" s="437">
        <v>237</v>
      </c>
      <c r="H69" s="438">
        <v>331</v>
      </c>
      <c r="I69" s="437">
        <v>11</v>
      </c>
      <c r="J69" s="434">
        <v>38</v>
      </c>
      <c r="K69" s="439">
        <v>49</v>
      </c>
      <c r="L69" s="440">
        <v>135</v>
      </c>
      <c r="M69" s="441">
        <v>396</v>
      </c>
      <c r="N69" s="465">
        <v>531</v>
      </c>
    </row>
    <row r="70" spans="1:14" ht="15" customHeight="1" x14ac:dyDescent="0.25">
      <c r="A70" s="454"/>
      <c r="B70" s="455" t="s">
        <v>317</v>
      </c>
      <c r="C70" s="433">
        <v>47</v>
      </c>
      <c r="D70" s="434">
        <v>91</v>
      </c>
      <c r="E70" s="435">
        <v>138</v>
      </c>
      <c r="F70" s="436">
        <v>427</v>
      </c>
      <c r="G70" s="437">
        <v>604</v>
      </c>
      <c r="H70" s="438">
        <v>1031</v>
      </c>
      <c r="I70" s="437">
        <v>47</v>
      </c>
      <c r="J70" s="434">
        <v>74</v>
      </c>
      <c r="K70" s="439">
        <v>121</v>
      </c>
      <c r="L70" s="440">
        <v>521</v>
      </c>
      <c r="M70" s="441">
        <v>769</v>
      </c>
      <c r="N70" s="435">
        <v>1290</v>
      </c>
    </row>
    <row r="71" spans="1:14" ht="15" customHeight="1" x14ac:dyDescent="0.25">
      <c r="A71" s="454"/>
      <c r="B71" s="455" t="s">
        <v>318</v>
      </c>
      <c r="C71" s="433">
        <v>218</v>
      </c>
      <c r="D71" s="434">
        <v>31</v>
      </c>
      <c r="E71" s="435">
        <v>249</v>
      </c>
      <c r="F71" s="436">
        <v>546</v>
      </c>
      <c r="G71" s="437">
        <v>60</v>
      </c>
      <c r="H71" s="438">
        <v>606</v>
      </c>
      <c r="I71" s="437">
        <v>59</v>
      </c>
      <c r="J71" s="434">
        <v>3</v>
      </c>
      <c r="K71" s="439">
        <v>62</v>
      </c>
      <c r="L71" s="440">
        <v>823</v>
      </c>
      <c r="M71" s="441">
        <v>94</v>
      </c>
      <c r="N71" s="435">
        <v>917</v>
      </c>
    </row>
    <row r="72" spans="1:14" ht="15" customHeight="1" x14ac:dyDescent="0.25">
      <c r="A72" s="454" t="s">
        <v>96</v>
      </c>
      <c r="B72" s="455" t="s">
        <v>319</v>
      </c>
      <c r="C72" s="433">
        <v>12</v>
      </c>
      <c r="D72" s="434">
        <v>12</v>
      </c>
      <c r="E72" s="435">
        <v>24</v>
      </c>
      <c r="F72" s="436">
        <v>130</v>
      </c>
      <c r="G72" s="437">
        <v>120</v>
      </c>
      <c r="H72" s="438">
        <v>250</v>
      </c>
      <c r="I72" s="437">
        <v>2</v>
      </c>
      <c r="J72" s="434">
        <v>5</v>
      </c>
      <c r="K72" s="439">
        <v>7</v>
      </c>
      <c r="L72" s="440">
        <v>144</v>
      </c>
      <c r="M72" s="441">
        <v>137</v>
      </c>
      <c r="N72" s="435">
        <v>281</v>
      </c>
    </row>
    <row r="73" spans="1:14" ht="15" customHeight="1" x14ac:dyDescent="0.25">
      <c r="A73" s="454" t="s">
        <v>97</v>
      </c>
      <c r="B73" s="455" t="s">
        <v>320</v>
      </c>
      <c r="C73" s="433">
        <v>27</v>
      </c>
      <c r="D73" s="434" t="s">
        <v>157</v>
      </c>
      <c r="E73" s="435">
        <v>27</v>
      </c>
      <c r="F73" s="436">
        <v>78</v>
      </c>
      <c r="G73" s="437">
        <v>7</v>
      </c>
      <c r="H73" s="438">
        <v>85</v>
      </c>
      <c r="I73" s="437">
        <v>1</v>
      </c>
      <c r="J73" s="434" t="s">
        <v>157</v>
      </c>
      <c r="K73" s="439">
        <v>1</v>
      </c>
      <c r="L73" s="440">
        <v>106</v>
      </c>
      <c r="M73" s="441">
        <v>7</v>
      </c>
      <c r="N73" s="435">
        <v>113</v>
      </c>
    </row>
    <row r="74" spans="1:14" ht="15" customHeight="1" x14ac:dyDescent="0.25">
      <c r="A74" s="454" t="s">
        <v>98</v>
      </c>
      <c r="B74" s="455" t="s">
        <v>321</v>
      </c>
      <c r="C74" s="433">
        <v>8</v>
      </c>
      <c r="D74" s="434">
        <v>2</v>
      </c>
      <c r="E74" s="435">
        <v>10</v>
      </c>
      <c r="F74" s="436">
        <v>18</v>
      </c>
      <c r="G74" s="437">
        <v>8</v>
      </c>
      <c r="H74" s="438">
        <v>26</v>
      </c>
      <c r="I74" s="437">
        <v>2</v>
      </c>
      <c r="J74" s="434">
        <v>1</v>
      </c>
      <c r="K74" s="439">
        <v>3</v>
      </c>
      <c r="L74" s="440">
        <v>28</v>
      </c>
      <c r="M74" s="441">
        <v>11</v>
      </c>
      <c r="N74" s="435">
        <v>39</v>
      </c>
    </row>
    <row r="75" spans="1:14" ht="15" customHeight="1" x14ac:dyDescent="0.25">
      <c r="A75" s="454" t="s">
        <v>99</v>
      </c>
      <c r="B75" s="455" t="s">
        <v>322</v>
      </c>
      <c r="C75" s="433">
        <v>5</v>
      </c>
      <c r="D75" s="434">
        <v>1</v>
      </c>
      <c r="E75" s="435">
        <v>6</v>
      </c>
      <c r="F75" s="436">
        <v>33</v>
      </c>
      <c r="G75" s="437">
        <v>31</v>
      </c>
      <c r="H75" s="438">
        <v>64</v>
      </c>
      <c r="I75" s="437">
        <v>8</v>
      </c>
      <c r="J75" s="434">
        <v>4</v>
      </c>
      <c r="K75" s="439">
        <v>12</v>
      </c>
      <c r="L75" s="440">
        <v>46</v>
      </c>
      <c r="M75" s="441">
        <v>36</v>
      </c>
      <c r="N75" s="435">
        <v>82</v>
      </c>
    </row>
    <row r="76" spans="1:14" ht="15" customHeight="1" x14ac:dyDescent="0.25">
      <c r="A76" s="454" t="s">
        <v>102</v>
      </c>
      <c r="B76" s="455" t="s">
        <v>202</v>
      </c>
      <c r="C76" s="433">
        <v>5</v>
      </c>
      <c r="D76" s="434">
        <v>6</v>
      </c>
      <c r="E76" s="435">
        <v>11</v>
      </c>
      <c r="F76" s="436">
        <v>84</v>
      </c>
      <c r="G76" s="437">
        <v>71</v>
      </c>
      <c r="H76" s="438">
        <v>155</v>
      </c>
      <c r="I76" s="437">
        <v>4</v>
      </c>
      <c r="J76" s="434">
        <v>5</v>
      </c>
      <c r="K76" s="439">
        <v>9</v>
      </c>
      <c r="L76" s="440">
        <v>93</v>
      </c>
      <c r="M76" s="441">
        <v>82</v>
      </c>
      <c r="N76" s="435">
        <v>175</v>
      </c>
    </row>
    <row r="77" spans="1:14" ht="15" customHeight="1" x14ac:dyDescent="0.25">
      <c r="A77" s="454" t="s">
        <v>103</v>
      </c>
      <c r="B77" s="455" t="s">
        <v>306</v>
      </c>
      <c r="C77" s="433" t="s">
        <v>157</v>
      </c>
      <c r="D77" s="434" t="s">
        <v>157</v>
      </c>
      <c r="E77" s="435" t="s">
        <v>157</v>
      </c>
      <c r="F77" s="436">
        <v>130</v>
      </c>
      <c r="G77" s="437">
        <v>113</v>
      </c>
      <c r="H77" s="438">
        <v>243</v>
      </c>
      <c r="I77" s="437">
        <v>15</v>
      </c>
      <c r="J77" s="434">
        <v>5</v>
      </c>
      <c r="K77" s="439">
        <v>20</v>
      </c>
      <c r="L77" s="440">
        <v>145</v>
      </c>
      <c r="M77" s="441">
        <v>118</v>
      </c>
      <c r="N77" s="435">
        <v>263</v>
      </c>
    </row>
    <row r="78" spans="1:14" ht="15" customHeight="1" x14ac:dyDescent="0.25">
      <c r="A78" s="454"/>
      <c r="B78" s="455" t="s">
        <v>323</v>
      </c>
      <c r="C78" s="433">
        <v>55</v>
      </c>
      <c r="D78" s="434">
        <v>60</v>
      </c>
      <c r="E78" s="435">
        <v>115</v>
      </c>
      <c r="F78" s="436">
        <v>49</v>
      </c>
      <c r="G78" s="437">
        <v>40</v>
      </c>
      <c r="H78" s="438">
        <v>89</v>
      </c>
      <c r="I78" s="437">
        <v>7</v>
      </c>
      <c r="J78" s="434">
        <v>5</v>
      </c>
      <c r="K78" s="439">
        <v>12</v>
      </c>
      <c r="L78" s="440">
        <v>111</v>
      </c>
      <c r="M78" s="441">
        <v>105</v>
      </c>
      <c r="N78" s="435">
        <v>216</v>
      </c>
    </row>
    <row r="79" spans="1:14" ht="15" customHeight="1" x14ac:dyDescent="0.25">
      <c r="A79" s="454" t="s">
        <v>106</v>
      </c>
      <c r="B79" s="455" t="s">
        <v>324</v>
      </c>
      <c r="C79" s="433">
        <v>11</v>
      </c>
      <c r="D79" s="434">
        <v>8</v>
      </c>
      <c r="E79" s="435">
        <v>19</v>
      </c>
      <c r="F79" s="436">
        <v>39</v>
      </c>
      <c r="G79" s="437">
        <v>47</v>
      </c>
      <c r="H79" s="438">
        <v>86</v>
      </c>
      <c r="I79" s="437">
        <v>2</v>
      </c>
      <c r="J79" s="434">
        <v>4</v>
      </c>
      <c r="K79" s="439">
        <v>6</v>
      </c>
      <c r="L79" s="440">
        <v>52</v>
      </c>
      <c r="M79" s="441">
        <v>59</v>
      </c>
      <c r="N79" s="435">
        <v>111</v>
      </c>
    </row>
    <row r="80" spans="1:14" ht="15" customHeight="1" x14ac:dyDescent="0.25">
      <c r="A80" s="454" t="s">
        <v>107</v>
      </c>
      <c r="B80" s="455" t="s">
        <v>325</v>
      </c>
      <c r="C80" s="433" t="s">
        <v>157</v>
      </c>
      <c r="D80" s="434" t="s">
        <v>157</v>
      </c>
      <c r="E80" s="435" t="s">
        <v>157</v>
      </c>
      <c r="F80" s="436">
        <v>157</v>
      </c>
      <c r="G80" s="437">
        <v>179</v>
      </c>
      <c r="H80" s="438">
        <v>336</v>
      </c>
      <c r="I80" s="437">
        <v>13</v>
      </c>
      <c r="J80" s="434">
        <v>7</v>
      </c>
      <c r="K80" s="439">
        <v>20</v>
      </c>
      <c r="L80" s="440">
        <v>170</v>
      </c>
      <c r="M80" s="441">
        <v>186</v>
      </c>
      <c r="N80" s="435">
        <v>356</v>
      </c>
    </row>
    <row r="81" spans="1:14" ht="15" customHeight="1" x14ac:dyDescent="0.25">
      <c r="A81" s="454" t="s">
        <v>108</v>
      </c>
      <c r="B81" s="455" t="s">
        <v>326</v>
      </c>
      <c r="C81" s="433" t="s">
        <v>157</v>
      </c>
      <c r="D81" s="434" t="s">
        <v>157</v>
      </c>
      <c r="E81" s="435" t="s">
        <v>157</v>
      </c>
      <c r="F81" s="436">
        <v>84</v>
      </c>
      <c r="G81" s="437">
        <v>63</v>
      </c>
      <c r="H81" s="438">
        <v>147</v>
      </c>
      <c r="I81" s="437">
        <v>5</v>
      </c>
      <c r="J81" s="434">
        <v>3</v>
      </c>
      <c r="K81" s="439">
        <v>8</v>
      </c>
      <c r="L81" s="440">
        <v>89</v>
      </c>
      <c r="M81" s="441">
        <v>66</v>
      </c>
      <c r="N81" s="435">
        <v>155</v>
      </c>
    </row>
    <row r="82" spans="1:14" ht="15" customHeight="1" x14ac:dyDescent="0.25">
      <c r="A82" s="454" t="s">
        <v>118</v>
      </c>
      <c r="B82" s="455" t="s">
        <v>327</v>
      </c>
      <c r="C82" s="433" t="s">
        <v>157</v>
      </c>
      <c r="D82" s="434" t="s">
        <v>157</v>
      </c>
      <c r="E82" s="435" t="s">
        <v>157</v>
      </c>
      <c r="F82" s="436">
        <v>245</v>
      </c>
      <c r="G82" s="437">
        <v>301</v>
      </c>
      <c r="H82" s="438">
        <v>546</v>
      </c>
      <c r="I82" s="437">
        <v>60</v>
      </c>
      <c r="J82" s="434">
        <v>62</v>
      </c>
      <c r="K82" s="439">
        <v>122</v>
      </c>
      <c r="L82" s="440">
        <v>305</v>
      </c>
      <c r="M82" s="441">
        <v>363</v>
      </c>
      <c r="N82" s="435">
        <v>668</v>
      </c>
    </row>
    <row r="83" spans="1:14" ht="15" customHeight="1" x14ac:dyDescent="0.25">
      <c r="A83" s="454"/>
      <c r="B83" s="455" t="s">
        <v>328</v>
      </c>
      <c r="C83" s="433">
        <v>38</v>
      </c>
      <c r="D83" s="434">
        <v>14</v>
      </c>
      <c r="E83" s="435">
        <v>52</v>
      </c>
      <c r="F83" s="436">
        <v>124</v>
      </c>
      <c r="G83" s="437">
        <v>74</v>
      </c>
      <c r="H83" s="438">
        <v>198</v>
      </c>
      <c r="I83" s="437">
        <v>25</v>
      </c>
      <c r="J83" s="434">
        <v>15</v>
      </c>
      <c r="K83" s="439">
        <v>40</v>
      </c>
      <c r="L83" s="440">
        <v>187</v>
      </c>
      <c r="M83" s="441">
        <v>103</v>
      </c>
      <c r="N83" s="435">
        <v>290</v>
      </c>
    </row>
    <row r="84" spans="1:14" ht="15" customHeight="1" x14ac:dyDescent="0.25">
      <c r="A84" s="454"/>
      <c r="B84" s="455" t="s">
        <v>329</v>
      </c>
      <c r="C84" s="433">
        <v>120</v>
      </c>
      <c r="D84" s="434">
        <v>18</v>
      </c>
      <c r="E84" s="435">
        <v>138</v>
      </c>
      <c r="F84" s="436">
        <v>215</v>
      </c>
      <c r="G84" s="437">
        <v>53</v>
      </c>
      <c r="H84" s="438">
        <v>268</v>
      </c>
      <c r="I84" s="437">
        <v>29</v>
      </c>
      <c r="J84" s="434">
        <v>6</v>
      </c>
      <c r="K84" s="439">
        <v>35</v>
      </c>
      <c r="L84" s="440">
        <v>364</v>
      </c>
      <c r="M84" s="441">
        <v>77</v>
      </c>
      <c r="N84" s="435">
        <v>441</v>
      </c>
    </row>
    <row r="85" spans="1:14" ht="15" customHeight="1" x14ac:dyDescent="0.25">
      <c r="A85" s="454"/>
      <c r="B85" s="455" t="s">
        <v>330</v>
      </c>
      <c r="C85" s="433">
        <v>23</v>
      </c>
      <c r="D85" s="434">
        <v>39</v>
      </c>
      <c r="E85" s="435">
        <v>62</v>
      </c>
      <c r="F85" s="436">
        <v>220</v>
      </c>
      <c r="G85" s="437">
        <v>357</v>
      </c>
      <c r="H85" s="438">
        <v>577</v>
      </c>
      <c r="I85" s="437">
        <v>28</v>
      </c>
      <c r="J85" s="434">
        <v>41</v>
      </c>
      <c r="K85" s="439">
        <v>69</v>
      </c>
      <c r="L85" s="440">
        <v>271</v>
      </c>
      <c r="M85" s="441">
        <v>437</v>
      </c>
      <c r="N85" s="435">
        <v>708</v>
      </c>
    </row>
    <row r="86" spans="1:14" ht="15" customHeight="1" x14ac:dyDescent="0.25">
      <c r="A86" s="454" t="s">
        <v>122</v>
      </c>
      <c r="B86" s="455" t="s">
        <v>331</v>
      </c>
      <c r="C86" s="433" t="s">
        <v>157</v>
      </c>
      <c r="D86" s="434" t="s">
        <v>157</v>
      </c>
      <c r="E86" s="435" t="s">
        <v>157</v>
      </c>
      <c r="F86" s="436">
        <v>187</v>
      </c>
      <c r="G86" s="437">
        <v>209</v>
      </c>
      <c r="H86" s="438">
        <v>396</v>
      </c>
      <c r="I86" s="437">
        <v>28</v>
      </c>
      <c r="J86" s="434">
        <v>15</v>
      </c>
      <c r="K86" s="439">
        <v>43</v>
      </c>
      <c r="L86" s="440">
        <v>215</v>
      </c>
      <c r="M86" s="441">
        <v>224</v>
      </c>
      <c r="N86" s="435">
        <v>439</v>
      </c>
    </row>
    <row r="87" spans="1:14" ht="15" customHeight="1" x14ac:dyDescent="0.25">
      <c r="A87" s="456" t="s">
        <v>125</v>
      </c>
      <c r="B87" s="457" t="s">
        <v>179</v>
      </c>
      <c r="C87" s="442" t="s">
        <v>157</v>
      </c>
      <c r="D87" s="443" t="s">
        <v>157</v>
      </c>
      <c r="E87" s="444" t="s">
        <v>157</v>
      </c>
      <c r="F87" s="445">
        <v>214</v>
      </c>
      <c r="G87" s="446">
        <v>214</v>
      </c>
      <c r="H87" s="467">
        <v>428</v>
      </c>
      <c r="I87" s="446">
        <v>26</v>
      </c>
      <c r="J87" s="443">
        <v>19</v>
      </c>
      <c r="K87" s="447">
        <v>45</v>
      </c>
      <c r="L87" s="448">
        <v>240</v>
      </c>
      <c r="M87" s="449">
        <v>233</v>
      </c>
      <c r="N87" s="444">
        <v>473</v>
      </c>
    </row>
  </sheetData>
  <mergeCells count="5">
    <mergeCell ref="C4:E4"/>
    <mergeCell ref="F4:H4"/>
    <mergeCell ref="I4:K4"/>
    <mergeCell ref="L4:N4"/>
    <mergeCell ref="A6:B6"/>
  </mergeCells>
  <pageMargins left="7.874015748031496E-2" right="7.874015748031496E-2" top="0.98425196850393704" bottom="0.98425196850393704" header="0.51181102362204722" footer="0.51181102362204722"/>
  <pageSetup orientation="portrait" horizontalDpi="300" verticalDpi="300" r:id="rId1"/>
  <headerFooter>
    <oddHeader>Régime scolaire des établissements publics - Puy-de-Dôme_x000D_Année scolaire 2018-2019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I24"/>
  <sheetViews>
    <sheetView showGridLines="0" workbookViewId="0">
      <selection activeCell="N34" sqref="N34"/>
    </sheetView>
  </sheetViews>
  <sheetFormatPr baseColWidth="10" defaultRowHeight="15" x14ac:dyDescent="0.25"/>
  <cols>
    <col min="1" max="2" width="14.28515625" style="1" bestFit="1" customWidth="1"/>
    <col min="3" max="3" width="8.5703125" style="1" bestFit="1" customWidth="1"/>
    <col min="4" max="4" width="5.7109375" style="1" bestFit="1" customWidth="1"/>
    <col min="5" max="5" width="8.5703125" style="1" bestFit="1" customWidth="1"/>
    <col min="6" max="6" width="5.7109375" style="1" bestFit="1" customWidth="1"/>
    <col min="7" max="7" width="8.5703125" style="1" bestFit="1" customWidth="1"/>
    <col min="8" max="8" width="5.7109375" style="1" bestFit="1" customWidth="1"/>
    <col min="9" max="9" width="17.140625" style="1" bestFit="1" customWidth="1"/>
    <col min="10" max="16384" width="11.42578125" style="1"/>
  </cols>
  <sheetData>
    <row r="1" spans="1:9" customFormat="1" ht="18" x14ac:dyDescent="0.25">
      <c r="A1" s="63" t="s">
        <v>464</v>
      </c>
      <c r="C1" s="80"/>
      <c r="D1" s="80"/>
      <c r="E1" s="80"/>
      <c r="F1" s="80"/>
      <c r="G1" s="80"/>
      <c r="H1" s="80"/>
      <c r="I1" s="80"/>
    </row>
    <row r="2" spans="1:9" customFormat="1" ht="15.75" x14ac:dyDescent="0.25">
      <c r="A2" s="65" t="s">
        <v>446</v>
      </c>
      <c r="B2" s="81"/>
      <c r="C2" s="82"/>
      <c r="D2" s="82"/>
      <c r="E2" s="82"/>
      <c r="F2" s="82"/>
      <c r="G2" s="82"/>
      <c r="H2" s="82"/>
      <c r="I2" s="82"/>
    </row>
    <row r="3" spans="1:9" customFormat="1" x14ac:dyDescent="0.25">
      <c r="A3" s="83"/>
      <c r="B3" s="84"/>
      <c r="C3" s="85"/>
      <c r="D3" s="85"/>
      <c r="E3" s="85"/>
      <c r="F3" s="85"/>
      <c r="G3" s="85"/>
      <c r="H3" s="85"/>
      <c r="I3" s="85"/>
    </row>
    <row r="4" spans="1:9" ht="12.95" customHeight="1" x14ac:dyDescent="0.25">
      <c r="A4" s="651" t="s">
        <v>129</v>
      </c>
      <c r="B4" s="651"/>
      <c r="C4" s="653" t="s">
        <v>0</v>
      </c>
      <c r="D4" s="654"/>
      <c r="E4" s="655" t="s">
        <v>143</v>
      </c>
      <c r="F4" s="654"/>
      <c r="G4" s="655" t="s">
        <v>2</v>
      </c>
      <c r="H4" s="656"/>
      <c r="I4" s="657" t="s">
        <v>3</v>
      </c>
    </row>
    <row r="5" spans="1:9" ht="12.95" customHeight="1" x14ac:dyDescent="0.25">
      <c r="A5" s="652"/>
      <c r="B5" s="652"/>
      <c r="C5" s="243" t="s">
        <v>144</v>
      </c>
      <c r="D5" s="244" t="s">
        <v>145</v>
      </c>
      <c r="E5" s="245" t="s">
        <v>144</v>
      </c>
      <c r="F5" s="244" t="s">
        <v>145</v>
      </c>
      <c r="G5" s="245" t="s">
        <v>144</v>
      </c>
      <c r="H5" s="246" t="s">
        <v>145</v>
      </c>
      <c r="I5" s="658"/>
    </row>
    <row r="6" spans="1:9" ht="12.95" customHeight="1" x14ac:dyDescent="0.25">
      <c r="A6" s="646" t="s">
        <v>146</v>
      </c>
      <c r="B6" s="247" t="s">
        <v>147</v>
      </c>
      <c r="C6" s="193">
        <v>5</v>
      </c>
      <c r="D6" s="194">
        <v>0.3</v>
      </c>
      <c r="E6" s="193">
        <v>986</v>
      </c>
      <c r="F6" s="194">
        <v>65</v>
      </c>
      <c r="G6" s="193">
        <v>527</v>
      </c>
      <c r="H6" s="194">
        <v>34.700000000000003</v>
      </c>
      <c r="I6" s="195">
        <v>1518</v>
      </c>
    </row>
    <row r="7" spans="1:9" ht="12.95" customHeight="1" x14ac:dyDescent="0.25">
      <c r="A7" s="647"/>
      <c r="B7" s="248" t="s">
        <v>148</v>
      </c>
      <c r="C7" s="193">
        <v>3</v>
      </c>
      <c r="D7" s="194">
        <v>0.7</v>
      </c>
      <c r="E7" s="193">
        <v>41</v>
      </c>
      <c r="F7" s="194">
        <v>10</v>
      </c>
      <c r="G7" s="193">
        <v>364</v>
      </c>
      <c r="H7" s="194">
        <v>89.2</v>
      </c>
      <c r="I7" s="195">
        <v>408</v>
      </c>
    </row>
    <row r="8" spans="1:9" ht="12.95" customHeight="1" x14ac:dyDescent="0.25">
      <c r="A8" s="647"/>
      <c r="B8" s="248" t="s">
        <v>149</v>
      </c>
      <c r="C8" s="193">
        <v>3</v>
      </c>
      <c r="D8" s="194">
        <v>0.3</v>
      </c>
      <c r="E8" s="193">
        <v>164</v>
      </c>
      <c r="F8" s="194">
        <v>17.7</v>
      </c>
      <c r="G8" s="193">
        <v>758</v>
      </c>
      <c r="H8" s="194">
        <v>81.900000000000006</v>
      </c>
      <c r="I8" s="195">
        <v>925</v>
      </c>
    </row>
    <row r="9" spans="1:9" ht="12.95" customHeight="1" x14ac:dyDescent="0.25">
      <c r="A9" s="648"/>
      <c r="B9" s="198" t="s">
        <v>3</v>
      </c>
      <c r="C9" s="199">
        <v>11</v>
      </c>
      <c r="D9" s="200">
        <v>0.4</v>
      </c>
      <c r="E9" s="199">
        <v>1191</v>
      </c>
      <c r="F9" s="200">
        <v>41.8</v>
      </c>
      <c r="G9" s="199">
        <v>1649</v>
      </c>
      <c r="H9" s="200">
        <v>57.8</v>
      </c>
      <c r="I9" s="201">
        <v>2851</v>
      </c>
    </row>
    <row r="10" spans="1:9" ht="12.95" customHeight="1" x14ac:dyDescent="0.25">
      <c r="A10" s="646" t="s">
        <v>150</v>
      </c>
      <c r="B10" s="196" t="s">
        <v>147</v>
      </c>
      <c r="C10" s="193">
        <v>24</v>
      </c>
      <c r="D10" s="194">
        <v>2.8</v>
      </c>
      <c r="E10" s="193">
        <v>339</v>
      </c>
      <c r="F10" s="194">
        <v>40.200000000000003</v>
      </c>
      <c r="G10" s="193">
        <v>480</v>
      </c>
      <c r="H10" s="194">
        <v>56.9</v>
      </c>
      <c r="I10" s="195">
        <v>843</v>
      </c>
    </row>
    <row r="11" spans="1:9" ht="12.95" customHeight="1" x14ac:dyDescent="0.25">
      <c r="A11" s="647"/>
      <c r="B11" s="196" t="s">
        <v>149</v>
      </c>
      <c r="C11" s="193">
        <v>214</v>
      </c>
      <c r="D11" s="194">
        <v>26.8</v>
      </c>
      <c r="E11" s="193">
        <v>93</v>
      </c>
      <c r="F11" s="194">
        <v>11.6</v>
      </c>
      <c r="G11" s="193">
        <v>492</v>
      </c>
      <c r="H11" s="194">
        <v>61.6</v>
      </c>
      <c r="I11" s="195">
        <v>799</v>
      </c>
    </row>
    <row r="12" spans="1:9" ht="12.95" customHeight="1" x14ac:dyDescent="0.25">
      <c r="A12" s="648"/>
      <c r="B12" s="198" t="s">
        <v>3</v>
      </c>
      <c r="C12" s="199">
        <v>238</v>
      </c>
      <c r="D12" s="200">
        <v>14.5</v>
      </c>
      <c r="E12" s="199">
        <v>432</v>
      </c>
      <c r="F12" s="200">
        <v>26.3</v>
      </c>
      <c r="G12" s="199">
        <v>972</v>
      </c>
      <c r="H12" s="200">
        <v>59.2</v>
      </c>
      <c r="I12" s="201">
        <v>1642</v>
      </c>
    </row>
    <row r="13" spans="1:9" ht="12.95" customHeight="1" x14ac:dyDescent="0.25">
      <c r="A13" s="646" t="s">
        <v>152</v>
      </c>
      <c r="B13" s="196" t="s">
        <v>147</v>
      </c>
      <c r="C13" s="193">
        <v>47</v>
      </c>
      <c r="D13" s="194">
        <v>1</v>
      </c>
      <c r="E13" s="193">
        <v>3005</v>
      </c>
      <c r="F13" s="194">
        <v>61.8</v>
      </c>
      <c r="G13" s="193">
        <v>1809</v>
      </c>
      <c r="H13" s="194">
        <v>37.200000000000003</v>
      </c>
      <c r="I13" s="195">
        <v>4861</v>
      </c>
    </row>
    <row r="14" spans="1:9" ht="12.95" customHeight="1" x14ac:dyDescent="0.25">
      <c r="A14" s="647"/>
      <c r="B14" s="196" t="s">
        <v>148</v>
      </c>
      <c r="C14" s="193">
        <v>61</v>
      </c>
      <c r="D14" s="194">
        <v>13.3</v>
      </c>
      <c r="E14" s="193">
        <v>277</v>
      </c>
      <c r="F14" s="194">
        <v>60.5</v>
      </c>
      <c r="G14" s="193">
        <v>120</v>
      </c>
      <c r="H14" s="194">
        <v>26.2</v>
      </c>
      <c r="I14" s="195">
        <v>458</v>
      </c>
    </row>
    <row r="15" spans="1:9" ht="12.95" customHeight="1" x14ac:dyDescent="0.25">
      <c r="A15" s="647"/>
      <c r="B15" s="196" t="s">
        <v>149</v>
      </c>
      <c r="C15" s="193">
        <v>349</v>
      </c>
      <c r="D15" s="194">
        <v>12.7</v>
      </c>
      <c r="E15" s="193">
        <v>1361</v>
      </c>
      <c r="F15" s="194">
        <v>49.6</v>
      </c>
      <c r="G15" s="193">
        <v>1034</v>
      </c>
      <c r="H15" s="194">
        <v>37.700000000000003</v>
      </c>
      <c r="I15" s="195">
        <v>2744</v>
      </c>
    </row>
    <row r="16" spans="1:9" ht="12.95" customHeight="1" x14ac:dyDescent="0.25">
      <c r="A16" s="648"/>
      <c r="B16" s="198" t="s">
        <v>3</v>
      </c>
      <c r="C16" s="199">
        <v>457</v>
      </c>
      <c r="D16" s="200">
        <v>5.7</v>
      </c>
      <c r="E16" s="199">
        <v>4643</v>
      </c>
      <c r="F16" s="200">
        <v>57.6</v>
      </c>
      <c r="G16" s="199">
        <v>2963</v>
      </c>
      <c r="H16" s="200">
        <v>36.700000000000003</v>
      </c>
      <c r="I16" s="201">
        <v>8063</v>
      </c>
    </row>
    <row r="17" spans="1:9" ht="12.95" customHeight="1" x14ac:dyDescent="0.25">
      <c r="A17" s="646" t="s">
        <v>153</v>
      </c>
      <c r="B17" s="196" t="s">
        <v>147</v>
      </c>
      <c r="C17" s="193">
        <v>137</v>
      </c>
      <c r="D17" s="194">
        <v>2.4</v>
      </c>
      <c r="E17" s="193">
        <v>3599</v>
      </c>
      <c r="F17" s="194">
        <v>63.3</v>
      </c>
      <c r="G17" s="193">
        <v>1952</v>
      </c>
      <c r="H17" s="194">
        <v>34.299999999999997</v>
      </c>
      <c r="I17" s="195">
        <v>5688</v>
      </c>
    </row>
    <row r="18" spans="1:9" ht="12.95" customHeight="1" x14ac:dyDescent="0.25">
      <c r="A18" s="647"/>
      <c r="B18" s="196" t="s">
        <v>148</v>
      </c>
      <c r="C18" s="193">
        <v>48</v>
      </c>
      <c r="D18" s="194">
        <v>5.2</v>
      </c>
      <c r="E18" s="193">
        <v>217</v>
      </c>
      <c r="F18" s="194">
        <v>23.3</v>
      </c>
      <c r="G18" s="193">
        <v>666</v>
      </c>
      <c r="H18" s="194">
        <v>71.5</v>
      </c>
      <c r="I18" s="195">
        <v>931</v>
      </c>
    </row>
    <row r="19" spans="1:9" ht="12.95" customHeight="1" x14ac:dyDescent="0.25">
      <c r="A19" s="647"/>
      <c r="B19" s="196" t="s">
        <v>149</v>
      </c>
      <c r="C19" s="193">
        <v>215</v>
      </c>
      <c r="D19" s="194">
        <v>5.9</v>
      </c>
      <c r="E19" s="193">
        <v>1150</v>
      </c>
      <c r="F19" s="194">
        <v>31.4</v>
      </c>
      <c r="G19" s="193">
        <v>2297</v>
      </c>
      <c r="H19" s="194">
        <v>62.7</v>
      </c>
      <c r="I19" s="195">
        <v>3662</v>
      </c>
    </row>
    <row r="20" spans="1:9" ht="12.95" customHeight="1" x14ac:dyDescent="0.25">
      <c r="A20" s="648"/>
      <c r="B20" s="198" t="s">
        <v>3</v>
      </c>
      <c r="C20" s="199">
        <v>400</v>
      </c>
      <c r="D20" s="200">
        <v>3.9</v>
      </c>
      <c r="E20" s="199">
        <v>4966</v>
      </c>
      <c r="F20" s="200">
        <v>48.3</v>
      </c>
      <c r="G20" s="199">
        <v>4915</v>
      </c>
      <c r="H20" s="200">
        <v>47.8</v>
      </c>
      <c r="I20" s="201">
        <v>10281</v>
      </c>
    </row>
    <row r="21" spans="1:9" ht="12.95" customHeight="1" x14ac:dyDescent="0.25">
      <c r="A21" s="649" t="s">
        <v>154</v>
      </c>
      <c r="B21" s="196" t="s">
        <v>147</v>
      </c>
      <c r="C21" s="193">
        <v>213</v>
      </c>
      <c r="D21" s="194">
        <v>1.6</v>
      </c>
      <c r="E21" s="193">
        <v>7929</v>
      </c>
      <c r="F21" s="194">
        <v>61.4</v>
      </c>
      <c r="G21" s="193">
        <v>4768</v>
      </c>
      <c r="H21" s="194">
        <v>36.9</v>
      </c>
      <c r="I21" s="195">
        <v>12910</v>
      </c>
    </row>
    <row r="22" spans="1:9" ht="12.95" customHeight="1" x14ac:dyDescent="0.25">
      <c r="A22" s="650"/>
      <c r="B22" s="196" t="s">
        <v>148</v>
      </c>
      <c r="C22" s="193">
        <v>112</v>
      </c>
      <c r="D22" s="194">
        <v>6.2</v>
      </c>
      <c r="E22" s="193">
        <v>535</v>
      </c>
      <c r="F22" s="194">
        <v>29.8</v>
      </c>
      <c r="G22" s="193">
        <v>1150</v>
      </c>
      <c r="H22" s="194">
        <v>64</v>
      </c>
      <c r="I22" s="195">
        <v>1797</v>
      </c>
    </row>
    <row r="23" spans="1:9" ht="12.95" customHeight="1" x14ac:dyDescent="0.25">
      <c r="A23" s="650"/>
      <c r="B23" s="196" t="s">
        <v>149</v>
      </c>
      <c r="C23" s="193">
        <v>781</v>
      </c>
      <c r="D23" s="194">
        <v>9.6</v>
      </c>
      <c r="E23" s="193">
        <v>2768</v>
      </c>
      <c r="F23" s="194">
        <v>34</v>
      </c>
      <c r="G23" s="193">
        <v>4581</v>
      </c>
      <c r="H23" s="194">
        <v>56.3</v>
      </c>
      <c r="I23" s="195">
        <v>8130</v>
      </c>
    </row>
    <row r="24" spans="1:9" ht="12.95" customHeight="1" x14ac:dyDescent="0.25">
      <c r="A24" s="650"/>
      <c r="B24" s="197" t="s">
        <v>3</v>
      </c>
      <c r="C24" s="202">
        <v>1106</v>
      </c>
      <c r="D24" s="203">
        <v>4.8</v>
      </c>
      <c r="E24" s="202">
        <v>11232</v>
      </c>
      <c r="F24" s="203">
        <v>49.2</v>
      </c>
      <c r="G24" s="202">
        <v>10499</v>
      </c>
      <c r="H24" s="203">
        <v>46</v>
      </c>
      <c r="I24" s="204">
        <v>22837</v>
      </c>
    </row>
  </sheetData>
  <mergeCells count="10">
    <mergeCell ref="C4:D4"/>
    <mergeCell ref="E4:F4"/>
    <mergeCell ref="G4:H4"/>
    <mergeCell ref="I4:I5"/>
    <mergeCell ref="A6:A9"/>
    <mergeCell ref="A10:A12"/>
    <mergeCell ref="A13:A16"/>
    <mergeCell ref="A17:A20"/>
    <mergeCell ref="A21:A24"/>
    <mergeCell ref="A4:B5"/>
  </mergeCells>
  <pageMargins left="0.08" right="0.08" top="1" bottom="1" header="0.5" footer="0.4921259845"/>
  <pageSetup orientation="portrait" horizontalDpi="300" verticalDpi="300"/>
  <headerFooter>
    <oddHeader>Régime scolaire des établissements privés par département_x000D_Année scolaire 2018-2019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24"/>
  <sheetViews>
    <sheetView showGridLines="0" workbookViewId="0">
      <selection activeCell="A3" sqref="A3:N24"/>
    </sheetView>
  </sheetViews>
  <sheetFormatPr baseColWidth="10" defaultRowHeight="15" x14ac:dyDescent="0.25"/>
  <cols>
    <col min="1" max="1" width="10.28515625" style="1" customWidth="1"/>
    <col min="2" max="2" width="14.28515625" style="1" bestFit="1" customWidth="1"/>
    <col min="3" max="3" width="6.42578125" style="1" bestFit="1" customWidth="1"/>
    <col min="4" max="4" width="4.5703125" style="1" bestFit="1" customWidth="1"/>
    <col min="5" max="5" width="4.7109375" style="1" bestFit="1" customWidth="1"/>
    <col min="6" max="6" width="6.42578125" style="1" bestFit="1" customWidth="1"/>
    <col min="7" max="7" width="4.7109375" style="1" bestFit="1" customWidth="1"/>
    <col min="8" max="8" width="5.42578125" style="1" bestFit="1" customWidth="1"/>
    <col min="9" max="9" width="6.42578125" style="1" bestFit="1" customWidth="1"/>
    <col min="10" max="10" width="4.7109375" style="1" bestFit="1" customWidth="1"/>
    <col min="11" max="11" width="5.42578125" style="1" bestFit="1" customWidth="1"/>
    <col min="12" max="12" width="6.42578125" style="1" bestFit="1" customWidth="1"/>
    <col min="13" max="14" width="5.42578125" style="1" bestFit="1" customWidth="1"/>
    <col min="15" max="16384" width="11.42578125" style="1"/>
  </cols>
  <sheetData>
    <row r="1" spans="1:14" customFormat="1" ht="18" x14ac:dyDescent="0.25">
      <c r="A1" s="14" t="s">
        <v>465</v>
      </c>
      <c r="C1" s="67"/>
      <c r="D1" s="67"/>
      <c r="E1" s="67"/>
      <c r="F1" s="67"/>
      <c r="G1" s="67"/>
      <c r="H1" s="67"/>
      <c r="I1" s="67"/>
      <c r="J1" s="67"/>
      <c r="K1" s="67"/>
      <c r="L1" s="68"/>
      <c r="M1" s="68"/>
      <c r="N1" s="68"/>
    </row>
    <row r="2" spans="1:14" customFormat="1" ht="18" x14ac:dyDescent="0.25">
      <c r="A2" s="10" t="s">
        <v>446</v>
      </c>
      <c r="C2" s="69"/>
      <c r="D2" s="69"/>
      <c r="E2" s="69"/>
      <c r="F2" s="69"/>
      <c r="G2" s="69"/>
      <c r="H2" s="69"/>
      <c r="I2" s="69"/>
      <c r="J2" s="69"/>
      <c r="K2" s="69"/>
      <c r="L2" s="70"/>
      <c r="M2" s="70"/>
      <c r="N2" s="70"/>
    </row>
    <row r="3" spans="1:14" customFormat="1" ht="18" x14ac:dyDescent="0.25">
      <c r="B3" s="86"/>
      <c r="C3" s="69"/>
      <c r="D3" s="69"/>
      <c r="E3" s="69"/>
      <c r="F3" s="69"/>
      <c r="G3" s="69"/>
      <c r="H3" s="69"/>
      <c r="I3" s="69"/>
      <c r="J3" s="69"/>
      <c r="K3" s="69"/>
      <c r="L3" s="70"/>
      <c r="M3" s="70"/>
      <c r="N3" s="70"/>
    </row>
    <row r="4" spans="1:14" ht="12.95" customHeight="1" x14ac:dyDescent="0.25">
      <c r="A4" s="75" t="s">
        <v>129</v>
      </c>
      <c r="B4" s="249"/>
      <c r="C4" s="250" t="s">
        <v>0</v>
      </c>
      <c r="D4" s="251"/>
      <c r="E4" s="252"/>
      <c r="F4" s="250" t="s">
        <v>143</v>
      </c>
      <c r="G4" s="251"/>
      <c r="H4" s="252"/>
      <c r="I4" s="250" t="s">
        <v>2</v>
      </c>
      <c r="J4" s="253"/>
      <c r="K4" s="253"/>
      <c r="L4" s="254" t="s">
        <v>3</v>
      </c>
      <c r="M4" s="253"/>
      <c r="N4" s="253"/>
    </row>
    <row r="5" spans="1:14" ht="12.95" customHeight="1" x14ac:dyDescent="0.25">
      <c r="A5" s="75"/>
      <c r="B5" s="255"/>
      <c r="C5" s="256" t="s">
        <v>155</v>
      </c>
      <c r="D5" s="257" t="s">
        <v>156</v>
      </c>
      <c r="E5" s="258" t="s">
        <v>3</v>
      </c>
      <c r="F5" s="256" t="s">
        <v>155</v>
      </c>
      <c r="G5" s="257" t="s">
        <v>156</v>
      </c>
      <c r="H5" s="258" t="s">
        <v>3</v>
      </c>
      <c r="I5" s="256" t="s">
        <v>155</v>
      </c>
      <c r="J5" s="257" t="s">
        <v>156</v>
      </c>
      <c r="K5" s="258" t="s">
        <v>3</v>
      </c>
      <c r="L5" s="259" t="s">
        <v>155</v>
      </c>
      <c r="M5" s="257" t="s">
        <v>156</v>
      </c>
      <c r="N5" s="258" t="s">
        <v>3</v>
      </c>
    </row>
    <row r="6" spans="1:14" ht="12.95" customHeight="1" x14ac:dyDescent="0.25">
      <c r="A6" s="659" t="s">
        <v>146</v>
      </c>
      <c r="B6" s="470" t="s">
        <v>147</v>
      </c>
      <c r="C6" s="260">
        <v>1</v>
      </c>
      <c r="D6" s="261">
        <v>4</v>
      </c>
      <c r="E6" s="262">
        <v>5</v>
      </c>
      <c r="F6" s="260">
        <v>489</v>
      </c>
      <c r="G6" s="261">
        <v>497</v>
      </c>
      <c r="H6" s="262">
        <v>986</v>
      </c>
      <c r="I6" s="260">
        <v>255</v>
      </c>
      <c r="J6" s="261">
        <v>272</v>
      </c>
      <c r="K6" s="263">
        <v>527</v>
      </c>
      <c r="L6" s="264">
        <v>745</v>
      </c>
      <c r="M6" s="261">
        <v>773</v>
      </c>
      <c r="N6" s="263">
        <v>1518</v>
      </c>
    </row>
    <row r="7" spans="1:14" ht="12.95" customHeight="1" x14ac:dyDescent="0.25">
      <c r="A7" s="660"/>
      <c r="B7" s="471" t="s">
        <v>148</v>
      </c>
      <c r="C7" s="260">
        <v>1</v>
      </c>
      <c r="D7" s="261">
        <v>2</v>
      </c>
      <c r="E7" s="262">
        <v>3</v>
      </c>
      <c r="F7" s="260">
        <v>21</v>
      </c>
      <c r="G7" s="261">
        <v>20</v>
      </c>
      <c r="H7" s="262">
        <v>41</v>
      </c>
      <c r="I7" s="260">
        <v>141</v>
      </c>
      <c r="J7" s="261">
        <v>223</v>
      </c>
      <c r="K7" s="263">
        <v>364</v>
      </c>
      <c r="L7" s="264">
        <v>163</v>
      </c>
      <c r="M7" s="261">
        <v>245</v>
      </c>
      <c r="N7" s="263">
        <v>408</v>
      </c>
    </row>
    <row r="8" spans="1:14" ht="12.95" customHeight="1" x14ac:dyDescent="0.25">
      <c r="A8" s="660"/>
      <c r="B8" s="471" t="s">
        <v>149</v>
      </c>
      <c r="C8" s="260" t="s">
        <v>157</v>
      </c>
      <c r="D8" s="261">
        <v>3</v>
      </c>
      <c r="E8" s="262">
        <v>3</v>
      </c>
      <c r="F8" s="260">
        <v>70</v>
      </c>
      <c r="G8" s="261">
        <v>94</v>
      </c>
      <c r="H8" s="262">
        <v>164</v>
      </c>
      <c r="I8" s="260">
        <v>249</v>
      </c>
      <c r="J8" s="261">
        <v>509</v>
      </c>
      <c r="K8" s="263">
        <v>758</v>
      </c>
      <c r="L8" s="264">
        <v>319</v>
      </c>
      <c r="M8" s="261">
        <v>606</v>
      </c>
      <c r="N8" s="263">
        <v>925</v>
      </c>
    </row>
    <row r="9" spans="1:14" ht="12.95" customHeight="1" x14ac:dyDescent="0.25">
      <c r="A9" s="661"/>
      <c r="B9" s="472" t="s">
        <v>3</v>
      </c>
      <c r="C9" s="265">
        <v>2</v>
      </c>
      <c r="D9" s="266">
        <v>9</v>
      </c>
      <c r="E9" s="265">
        <v>11</v>
      </c>
      <c r="F9" s="265">
        <v>580</v>
      </c>
      <c r="G9" s="266">
        <v>611</v>
      </c>
      <c r="H9" s="265">
        <v>1191</v>
      </c>
      <c r="I9" s="265">
        <v>645</v>
      </c>
      <c r="J9" s="266">
        <v>1004</v>
      </c>
      <c r="K9" s="265">
        <v>1649</v>
      </c>
      <c r="L9" s="267">
        <v>1227</v>
      </c>
      <c r="M9" s="266">
        <v>1624</v>
      </c>
      <c r="N9" s="265">
        <v>2851</v>
      </c>
    </row>
    <row r="10" spans="1:14" ht="12.95" customHeight="1" x14ac:dyDescent="0.25">
      <c r="A10" s="659" t="s">
        <v>150</v>
      </c>
      <c r="B10" s="470" t="s">
        <v>147</v>
      </c>
      <c r="C10" s="268">
        <v>14</v>
      </c>
      <c r="D10" s="269">
        <v>10</v>
      </c>
      <c r="E10" s="270">
        <v>24</v>
      </c>
      <c r="F10" s="268">
        <v>165</v>
      </c>
      <c r="G10" s="269">
        <v>174</v>
      </c>
      <c r="H10" s="270">
        <v>339</v>
      </c>
      <c r="I10" s="268">
        <v>240</v>
      </c>
      <c r="J10" s="269">
        <v>240</v>
      </c>
      <c r="K10" s="271">
        <v>480</v>
      </c>
      <c r="L10" s="272">
        <v>419</v>
      </c>
      <c r="M10" s="269">
        <v>424</v>
      </c>
      <c r="N10" s="271">
        <v>843</v>
      </c>
    </row>
    <row r="11" spans="1:14" ht="12.95" customHeight="1" x14ac:dyDescent="0.25">
      <c r="A11" s="660"/>
      <c r="B11" s="471" t="s">
        <v>149</v>
      </c>
      <c r="C11" s="260">
        <v>90</v>
      </c>
      <c r="D11" s="261">
        <v>124</v>
      </c>
      <c r="E11" s="262">
        <v>214</v>
      </c>
      <c r="F11" s="260">
        <v>35</v>
      </c>
      <c r="G11" s="261">
        <v>58</v>
      </c>
      <c r="H11" s="262">
        <v>93</v>
      </c>
      <c r="I11" s="260">
        <v>164</v>
      </c>
      <c r="J11" s="261">
        <v>328</v>
      </c>
      <c r="K11" s="263">
        <v>492</v>
      </c>
      <c r="L11" s="264">
        <v>289</v>
      </c>
      <c r="M11" s="261">
        <v>510</v>
      </c>
      <c r="N11" s="263">
        <v>799</v>
      </c>
    </row>
    <row r="12" spans="1:14" ht="12.95" customHeight="1" x14ac:dyDescent="0.25">
      <c r="A12" s="661"/>
      <c r="B12" s="473" t="s">
        <v>3</v>
      </c>
      <c r="C12" s="273">
        <v>104</v>
      </c>
      <c r="D12" s="274">
        <v>134</v>
      </c>
      <c r="E12" s="273">
        <v>238</v>
      </c>
      <c r="F12" s="273">
        <v>200</v>
      </c>
      <c r="G12" s="274">
        <v>232</v>
      </c>
      <c r="H12" s="273">
        <v>432</v>
      </c>
      <c r="I12" s="273">
        <v>404</v>
      </c>
      <c r="J12" s="274">
        <v>568</v>
      </c>
      <c r="K12" s="273">
        <v>972</v>
      </c>
      <c r="L12" s="275">
        <v>708</v>
      </c>
      <c r="M12" s="274">
        <v>934</v>
      </c>
      <c r="N12" s="273">
        <v>1642</v>
      </c>
    </row>
    <row r="13" spans="1:14" ht="12.95" customHeight="1" x14ac:dyDescent="0.25">
      <c r="A13" s="659" t="s">
        <v>152</v>
      </c>
      <c r="B13" s="471" t="s">
        <v>147</v>
      </c>
      <c r="C13" s="260">
        <v>28</v>
      </c>
      <c r="D13" s="261">
        <v>19</v>
      </c>
      <c r="E13" s="262">
        <v>47</v>
      </c>
      <c r="F13" s="260">
        <v>1627</v>
      </c>
      <c r="G13" s="261">
        <v>1378</v>
      </c>
      <c r="H13" s="262">
        <v>3005</v>
      </c>
      <c r="I13" s="260">
        <v>919</v>
      </c>
      <c r="J13" s="261">
        <v>890</v>
      </c>
      <c r="K13" s="263">
        <v>1809</v>
      </c>
      <c r="L13" s="264">
        <v>2574</v>
      </c>
      <c r="M13" s="261">
        <v>2287</v>
      </c>
      <c r="N13" s="263">
        <v>4861</v>
      </c>
    </row>
    <row r="14" spans="1:14" ht="12.95" customHeight="1" x14ac:dyDescent="0.25">
      <c r="A14" s="660"/>
      <c r="B14" s="471" t="s">
        <v>148</v>
      </c>
      <c r="C14" s="260">
        <v>60</v>
      </c>
      <c r="D14" s="261">
        <v>1</v>
      </c>
      <c r="E14" s="262">
        <v>61</v>
      </c>
      <c r="F14" s="260">
        <v>247</v>
      </c>
      <c r="G14" s="261">
        <v>30</v>
      </c>
      <c r="H14" s="262">
        <v>277</v>
      </c>
      <c r="I14" s="260">
        <v>94</v>
      </c>
      <c r="J14" s="261">
        <v>26</v>
      </c>
      <c r="K14" s="263">
        <v>120</v>
      </c>
      <c r="L14" s="264">
        <v>401</v>
      </c>
      <c r="M14" s="261">
        <v>57</v>
      </c>
      <c r="N14" s="263">
        <v>458</v>
      </c>
    </row>
    <row r="15" spans="1:14" ht="12.95" customHeight="1" x14ac:dyDescent="0.25">
      <c r="A15" s="660"/>
      <c r="B15" s="471" t="s">
        <v>149</v>
      </c>
      <c r="C15" s="260">
        <v>172</v>
      </c>
      <c r="D15" s="261">
        <v>177</v>
      </c>
      <c r="E15" s="262">
        <v>349</v>
      </c>
      <c r="F15" s="260">
        <v>624</v>
      </c>
      <c r="G15" s="261">
        <v>737</v>
      </c>
      <c r="H15" s="262">
        <v>1361</v>
      </c>
      <c r="I15" s="260">
        <v>410</v>
      </c>
      <c r="J15" s="261">
        <v>624</v>
      </c>
      <c r="K15" s="263">
        <v>1034</v>
      </c>
      <c r="L15" s="264">
        <v>1206</v>
      </c>
      <c r="M15" s="261">
        <v>1538</v>
      </c>
      <c r="N15" s="263">
        <v>2744</v>
      </c>
    </row>
    <row r="16" spans="1:14" ht="12.95" customHeight="1" x14ac:dyDescent="0.25">
      <c r="A16" s="661"/>
      <c r="B16" s="472" t="s">
        <v>3</v>
      </c>
      <c r="C16" s="265">
        <v>260</v>
      </c>
      <c r="D16" s="266">
        <v>197</v>
      </c>
      <c r="E16" s="265">
        <v>457</v>
      </c>
      <c r="F16" s="265">
        <v>2498</v>
      </c>
      <c r="G16" s="266">
        <v>2145</v>
      </c>
      <c r="H16" s="265">
        <v>4643</v>
      </c>
      <c r="I16" s="265">
        <v>1423</v>
      </c>
      <c r="J16" s="266">
        <v>1540</v>
      </c>
      <c r="K16" s="265">
        <v>2963</v>
      </c>
      <c r="L16" s="267">
        <v>4181</v>
      </c>
      <c r="M16" s="266">
        <v>3882</v>
      </c>
      <c r="N16" s="265">
        <v>8063</v>
      </c>
    </row>
    <row r="17" spans="1:14" ht="12.95" customHeight="1" x14ac:dyDescent="0.25">
      <c r="A17" s="659" t="s">
        <v>153</v>
      </c>
      <c r="B17" s="470" t="s">
        <v>147</v>
      </c>
      <c r="C17" s="268">
        <v>96</v>
      </c>
      <c r="D17" s="269">
        <v>41</v>
      </c>
      <c r="E17" s="270">
        <v>137</v>
      </c>
      <c r="F17" s="268">
        <v>1905</v>
      </c>
      <c r="G17" s="269">
        <v>1694</v>
      </c>
      <c r="H17" s="270">
        <v>3599</v>
      </c>
      <c r="I17" s="268">
        <v>983</v>
      </c>
      <c r="J17" s="269">
        <v>969</v>
      </c>
      <c r="K17" s="271">
        <v>1952</v>
      </c>
      <c r="L17" s="272">
        <v>2984</v>
      </c>
      <c r="M17" s="269">
        <v>2704</v>
      </c>
      <c r="N17" s="271">
        <v>5688</v>
      </c>
    </row>
    <row r="18" spans="1:14" ht="12.95" customHeight="1" x14ac:dyDescent="0.25">
      <c r="A18" s="660"/>
      <c r="B18" s="471" t="s">
        <v>148</v>
      </c>
      <c r="C18" s="260">
        <v>32</v>
      </c>
      <c r="D18" s="261">
        <v>16</v>
      </c>
      <c r="E18" s="262">
        <v>48</v>
      </c>
      <c r="F18" s="260">
        <v>102</v>
      </c>
      <c r="G18" s="261">
        <v>115</v>
      </c>
      <c r="H18" s="262">
        <v>217</v>
      </c>
      <c r="I18" s="260">
        <v>247</v>
      </c>
      <c r="J18" s="261">
        <v>419</v>
      </c>
      <c r="K18" s="263">
        <v>666</v>
      </c>
      <c r="L18" s="264">
        <v>381</v>
      </c>
      <c r="M18" s="261">
        <v>550</v>
      </c>
      <c r="N18" s="263">
        <v>931</v>
      </c>
    </row>
    <row r="19" spans="1:14" ht="12.95" customHeight="1" x14ac:dyDescent="0.25">
      <c r="A19" s="660"/>
      <c r="B19" s="471" t="s">
        <v>149</v>
      </c>
      <c r="C19" s="260">
        <v>114</v>
      </c>
      <c r="D19" s="261">
        <v>101</v>
      </c>
      <c r="E19" s="262">
        <v>215</v>
      </c>
      <c r="F19" s="260">
        <v>529</v>
      </c>
      <c r="G19" s="261">
        <v>621</v>
      </c>
      <c r="H19" s="262">
        <v>1150</v>
      </c>
      <c r="I19" s="260">
        <v>1115</v>
      </c>
      <c r="J19" s="261">
        <v>1182</v>
      </c>
      <c r="K19" s="263">
        <v>2297</v>
      </c>
      <c r="L19" s="264">
        <v>1758</v>
      </c>
      <c r="M19" s="261">
        <v>1904</v>
      </c>
      <c r="N19" s="263">
        <v>3662</v>
      </c>
    </row>
    <row r="20" spans="1:14" ht="12.95" customHeight="1" x14ac:dyDescent="0.25">
      <c r="A20" s="661"/>
      <c r="B20" s="473" t="s">
        <v>3</v>
      </c>
      <c r="C20" s="273">
        <v>242</v>
      </c>
      <c r="D20" s="274">
        <v>158</v>
      </c>
      <c r="E20" s="273">
        <v>400</v>
      </c>
      <c r="F20" s="273">
        <v>2536</v>
      </c>
      <c r="G20" s="274">
        <v>2430</v>
      </c>
      <c r="H20" s="273">
        <v>4966</v>
      </c>
      <c r="I20" s="273">
        <v>2345</v>
      </c>
      <c r="J20" s="274">
        <v>2570</v>
      </c>
      <c r="K20" s="273">
        <v>4915</v>
      </c>
      <c r="L20" s="275">
        <v>5123</v>
      </c>
      <c r="M20" s="274">
        <v>5158</v>
      </c>
      <c r="N20" s="273">
        <v>10281</v>
      </c>
    </row>
    <row r="21" spans="1:14" ht="12.95" customHeight="1" x14ac:dyDescent="0.25">
      <c r="A21" s="659" t="s">
        <v>154</v>
      </c>
      <c r="B21" s="471" t="s">
        <v>147</v>
      </c>
      <c r="C21" s="260">
        <v>139</v>
      </c>
      <c r="D21" s="261">
        <v>74</v>
      </c>
      <c r="E21" s="262">
        <v>213</v>
      </c>
      <c r="F21" s="260">
        <v>4186</v>
      </c>
      <c r="G21" s="261">
        <v>3743</v>
      </c>
      <c r="H21" s="262">
        <v>7929</v>
      </c>
      <c r="I21" s="260">
        <v>2397</v>
      </c>
      <c r="J21" s="261">
        <v>2371</v>
      </c>
      <c r="K21" s="262">
        <v>4768</v>
      </c>
      <c r="L21" s="264">
        <v>6722</v>
      </c>
      <c r="M21" s="261">
        <v>6188</v>
      </c>
      <c r="N21" s="262">
        <v>12910</v>
      </c>
    </row>
    <row r="22" spans="1:14" ht="12.95" customHeight="1" x14ac:dyDescent="0.25">
      <c r="A22" s="660"/>
      <c r="B22" s="471" t="s">
        <v>148</v>
      </c>
      <c r="C22" s="260">
        <v>93</v>
      </c>
      <c r="D22" s="261">
        <v>19</v>
      </c>
      <c r="E22" s="262">
        <v>112</v>
      </c>
      <c r="F22" s="260">
        <v>370</v>
      </c>
      <c r="G22" s="261">
        <v>165</v>
      </c>
      <c r="H22" s="262">
        <v>535</v>
      </c>
      <c r="I22" s="260">
        <v>482</v>
      </c>
      <c r="J22" s="261">
        <v>668</v>
      </c>
      <c r="K22" s="262">
        <v>1150</v>
      </c>
      <c r="L22" s="264">
        <v>945</v>
      </c>
      <c r="M22" s="261">
        <v>852</v>
      </c>
      <c r="N22" s="262">
        <v>1797</v>
      </c>
    </row>
    <row r="23" spans="1:14" ht="12.95" customHeight="1" x14ac:dyDescent="0.25">
      <c r="A23" s="660"/>
      <c r="B23" s="471" t="s">
        <v>149</v>
      </c>
      <c r="C23" s="260">
        <v>376</v>
      </c>
      <c r="D23" s="261">
        <v>405</v>
      </c>
      <c r="E23" s="262">
        <v>781</v>
      </c>
      <c r="F23" s="260">
        <v>1258</v>
      </c>
      <c r="G23" s="261">
        <v>1510</v>
      </c>
      <c r="H23" s="262">
        <v>2768</v>
      </c>
      <c r="I23" s="260">
        <v>1938</v>
      </c>
      <c r="J23" s="261">
        <v>2643</v>
      </c>
      <c r="K23" s="262">
        <v>4581</v>
      </c>
      <c r="L23" s="264">
        <v>3572</v>
      </c>
      <c r="M23" s="261">
        <v>4558</v>
      </c>
      <c r="N23" s="262">
        <v>8130</v>
      </c>
    </row>
    <row r="24" spans="1:14" ht="12.95" customHeight="1" x14ac:dyDescent="0.25">
      <c r="A24" s="660"/>
      <c r="B24" s="472" t="s">
        <v>3</v>
      </c>
      <c r="C24" s="276">
        <v>608</v>
      </c>
      <c r="D24" s="277">
        <v>498</v>
      </c>
      <c r="E24" s="276">
        <v>1106</v>
      </c>
      <c r="F24" s="276">
        <v>5814</v>
      </c>
      <c r="G24" s="277">
        <v>5418</v>
      </c>
      <c r="H24" s="276">
        <v>11232</v>
      </c>
      <c r="I24" s="276">
        <v>4817</v>
      </c>
      <c r="J24" s="277">
        <v>5682</v>
      </c>
      <c r="K24" s="276">
        <v>10499</v>
      </c>
      <c r="L24" s="278">
        <v>11239</v>
      </c>
      <c r="M24" s="277">
        <v>11598</v>
      </c>
      <c r="N24" s="276">
        <v>22837</v>
      </c>
    </row>
  </sheetData>
  <mergeCells count="5">
    <mergeCell ref="A6:A9"/>
    <mergeCell ref="A10:A12"/>
    <mergeCell ref="A13:A16"/>
    <mergeCell ref="A17:A20"/>
    <mergeCell ref="A21:A24"/>
  </mergeCells>
  <pageMargins left="0.08" right="0.08" top="1" bottom="1" header="0.5" footer="0.4921259845"/>
  <pageSetup orientation="portrait" horizontalDpi="300" verticalDpi="300" r:id="rId1"/>
  <headerFooter>
    <oddHeader>Régime scolaire des établissements privés par département et sexe_x000D_Année scolaire 2018-2019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20"/>
  <sheetViews>
    <sheetView showGridLines="0" workbookViewId="0">
      <selection activeCell="A3" sqref="A3:N20"/>
    </sheetView>
  </sheetViews>
  <sheetFormatPr baseColWidth="10" defaultRowHeight="15" x14ac:dyDescent="0.25"/>
  <cols>
    <col min="1" max="1" width="14.28515625" style="1" bestFit="1" customWidth="1"/>
    <col min="2" max="2" width="19.28515625" style="1" bestFit="1" customWidth="1"/>
    <col min="3" max="3" width="6.42578125" style="1" bestFit="1" customWidth="1"/>
    <col min="4" max="4" width="4.5703125" style="1" bestFit="1" customWidth="1"/>
    <col min="5" max="5" width="4.140625" style="1" bestFit="1" customWidth="1"/>
    <col min="6" max="6" width="6.42578125" style="1" bestFit="1" customWidth="1"/>
    <col min="7" max="7" width="4.5703125" style="1" bestFit="1" customWidth="1"/>
    <col min="8" max="8" width="4.28515625" style="1" bestFit="1" customWidth="1"/>
    <col min="9" max="9" width="6.42578125" style="1" bestFit="1" customWidth="1"/>
    <col min="10" max="10" width="4.5703125" style="1" bestFit="1" customWidth="1"/>
    <col min="11" max="11" width="4.28515625" style="1" bestFit="1" customWidth="1"/>
    <col min="12" max="12" width="6.42578125" style="1" bestFit="1" customWidth="1"/>
    <col min="13" max="13" width="4.5703125" style="1" bestFit="1" customWidth="1"/>
    <col min="14" max="14" width="4.28515625" style="1" bestFit="1" customWidth="1"/>
    <col min="15" max="16384" width="11.42578125" style="1"/>
  </cols>
  <sheetData>
    <row r="1" spans="1:14" s="75" customFormat="1" ht="18" x14ac:dyDescent="0.25">
      <c r="A1" s="71" t="s">
        <v>466</v>
      </c>
      <c r="B1" s="72"/>
      <c r="C1" s="73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4" s="75" customFormat="1" ht="15.75" x14ac:dyDescent="0.25">
      <c r="A2" s="10" t="s">
        <v>446</v>
      </c>
      <c r="B2" s="72"/>
      <c r="C2" s="73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</row>
    <row r="3" spans="1:14" s="75" customFormat="1" x14ac:dyDescent="0.25">
      <c r="A3" s="76"/>
      <c r="B3" s="76"/>
      <c r="C3" s="77"/>
    </row>
    <row r="4" spans="1:14" ht="15.75" x14ac:dyDescent="0.25">
      <c r="A4" s="205" t="s">
        <v>129</v>
      </c>
      <c r="B4" s="206"/>
      <c r="C4" s="662" t="s">
        <v>0</v>
      </c>
      <c r="D4" s="663"/>
      <c r="E4" s="664"/>
      <c r="F4" s="662" t="s">
        <v>143</v>
      </c>
      <c r="G4" s="663"/>
      <c r="H4" s="664"/>
      <c r="I4" s="662" t="s">
        <v>2</v>
      </c>
      <c r="J4" s="663"/>
      <c r="K4" s="664"/>
      <c r="L4" s="662" t="s">
        <v>3</v>
      </c>
      <c r="M4" s="663"/>
      <c r="N4" s="664"/>
    </row>
    <row r="5" spans="1:14" ht="15.75" x14ac:dyDescent="0.25">
      <c r="A5" s="207"/>
      <c r="B5" s="208"/>
      <c r="C5" s="209" t="s">
        <v>155</v>
      </c>
      <c r="D5" s="210" t="s">
        <v>156</v>
      </c>
      <c r="E5" s="211" t="s">
        <v>3</v>
      </c>
      <c r="F5" s="212" t="s">
        <v>155</v>
      </c>
      <c r="G5" s="213" t="s">
        <v>156</v>
      </c>
      <c r="H5" s="214" t="s">
        <v>3</v>
      </c>
      <c r="I5" s="213" t="s">
        <v>155</v>
      </c>
      <c r="J5" s="210" t="s">
        <v>156</v>
      </c>
      <c r="K5" s="215" t="s">
        <v>3</v>
      </c>
      <c r="L5" s="213" t="s">
        <v>155</v>
      </c>
      <c r="M5" s="210" t="s">
        <v>156</v>
      </c>
      <c r="N5" s="211" t="s">
        <v>3</v>
      </c>
    </row>
    <row r="6" spans="1:14" x14ac:dyDescent="0.25">
      <c r="A6" s="639" t="s">
        <v>158</v>
      </c>
      <c r="B6" s="640"/>
      <c r="C6" s="216">
        <v>2</v>
      </c>
      <c r="D6" s="217">
        <v>9</v>
      </c>
      <c r="E6" s="218">
        <v>11</v>
      </c>
      <c r="F6" s="219">
        <v>580</v>
      </c>
      <c r="G6" s="217">
        <v>611</v>
      </c>
      <c r="H6" s="218">
        <v>1191</v>
      </c>
      <c r="I6" s="219">
        <v>645</v>
      </c>
      <c r="J6" s="217">
        <v>1004</v>
      </c>
      <c r="K6" s="220">
        <v>1649</v>
      </c>
      <c r="L6" s="219">
        <v>1227</v>
      </c>
      <c r="M6" s="217">
        <v>1624</v>
      </c>
      <c r="N6" s="217">
        <v>2851</v>
      </c>
    </row>
    <row r="7" spans="1:14" x14ac:dyDescent="0.25">
      <c r="A7" s="221" t="s">
        <v>38</v>
      </c>
      <c r="B7" s="222" t="s">
        <v>332</v>
      </c>
      <c r="C7" s="223" t="s">
        <v>157</v>
      </c>
      <c r="D7" s="224" t="s">
        <v>157</v>
      </c>
      <c r="E7" s="225" t="s">
        <v>157</v>
      </c>
      <c r="F7" s="226">
        <v>153</v>
      </c>
      <c r="G7" s="227">
        <v>170</v>
      </c>
      <c r="H7" s="228">
        <v>323</v>
      </c>
      <c r="I7" s="227">
        <v>84</v>
      </c>
      <c r="J7" s="224">
        <v>88</v>
      </c>
      <c r="K7" s="229">
        <v>172</v>
      </c>
      <c r="L7" s="230">
        <v>237</v>
      </c>
      <c r="M7" s="231">
        <v>258</v>
      </c>
      <c r="N7" s="225">
        <v>495</v>
      </c>
    </row>
    <row r="8" spans="1:14" x14ac:dyDescent="0.25">
      <c r="A8" s="221"/>
      <c r="B8" s="222" t="s">
        <v>333</v>
      </c>
      <c r="C8" s="223" t="s">
        <v>157</v>
      </c>
      <c r="D8" s="224" t="s">
        <v>157</v>
      </c>
      <c r="E8" s="225" t="s">
        <v>157</v>
      </c>
      <c r="F8" s="226">
        <v>26</v>
      </c>
      <c r="G8" s="227">
        <v>24</v>
      </c>
      <c r="H8" s="228">
        <v>50</v>
      </c>
      <c r="I8" s="227">
        <v>135</v>
      </c>
      <c r="J8" s="224">
        <v>143</v>
      </c>
      <c r="K8" s="229">
        <v>278</v>
      </c>
      <c r="L8" s="230">
        <v>161</v>
      </c>
      <c r="M8" s="231">
        <v>167</v>
      </c>
      <c r="N8" s="225">
        <v>328</v>
      </c>
    </row>
    <row r="9" spans="1:14" x14ac:dyDescent="0.25">
      <c r="A9" s="221" t="s">
        <v>45</v>
      </c>
      <c r="B9" s="222" t="s">
        <v>334</v>
      </c>
      <c r="C9" s="223">
        <v>1</v>
      </c>
      <c r="D9" s="224">
        <v>4</v>
      </c>
      <c r="E9" s="225">
        <v>5</v>
      </c>
      <c r="F9" s="226">
        <v>42</v>
      </c>
      <c r="G9" s="227">
        <v>36</v>
      </c>
      <c r="H9" s="228">
        <v>78</v>
      </c>
      <c r="I9" s="227">
        <v>28</v>
      </c>
      <c r="J9" s="224">
        <v>24</v>
      </c>
      <c r="K9" s="229">
        <v>52</v>
      </c>
      <c r="L9" s="230">
        <v>71</v>
      </c>
      <c r="M9" s="231">
        <v>64</v>
      </c>
      <c r="N9" s="225">
        <v>135</v>
      </c>
    </row>
    <row r="10" spans="1:14" x14ac:dyDescent="0.25">
      <c r="A10" s="221"/>
      <c r="B10" s="222" t="s">
        <v>335</v>
      </c>
      <c r="C10" s="223" t="s">
        <v>157</v>
      </c>
      <c r="D10" s="224">
        <v>3</v>
      </c>
      <c r="E10" s="225">
        <v>3</v>
      </c>
      <c r="F10" s="226">
        <v>4</v>
      </c>
      <c r="G10" s="227">
        <v>9</v>
      </c>
      <c r="H10" s="228">
        <v>13</v>
      </c>
      <c r="I10" s="227">
        <v>5</v>
      </c>
      <c r="J10" s="224">
        <v>18</v>
      </c>
      <c r="K10" s="229">
        <v>23</v>
      </c>
      <c r="L10" s="230">
        <v>9</v>
      </c>
      <c r="M10" s="231">
        <v>30</v>
      </c>
      <c r="N10" s="225">
        <v>39</v>
      </c>
    </row>
    <row r="11" spans="1:14" x14ac:dyDescent="0.25">
      <c r="A11" s="221" t="s">
        <v>75</v>
      </c>
      <c r="B11" s="222" t="s">
        <v>336</v>
      </c>
      <c r="C11" s="223" t="s">
        <v>157</v>
      </c>
      <c r="D11" s="224" t="s">
        <v>157</v>
      </c>
      <c r="E11" s="225" t="s">
        <v>157</v>
      </c>
      <c r="F11" s="226">
        <v>86</v>
      </c>
      <c r="G11" s="227">
        <v>57</v>
      </c>
      <c r="H11" s="228">
        <v>143</v>
      </c>
      <c r="I11" s="227">
        <v>34</v>
      </c>
      <c r="J11" s="224">
        <v>36</v>
      </c>
      <c r="K11" s="229">
        <v>70</v>
      </c>
      <c r="L11" s="230">
        <v>120</v>
      </c>
      <c r="M11" s="231">
        <v>93</v>
      </c>
      <c r="N11" s="225">
        <v>213</v>
      </c>
    </row>
    <row r="12" spans="1:14" x14ac:dyDescent="0.25">
      <c r="A12" s="221"/>
      <c r="B12" s="222" t="s">
        <v>337</v>
      </c>
      <c r="C12" s="223">
        <v>1</v>
      </c>
      <c r="D12" s="224">
        <v>2</v>
      </c>
      <c r="E12" s="225">
        <v>3</v>
      </c>
      <c r="F12" s="226">
        <v>21</v>
      </c>
      <c r="G12" s="227">
        <v>20</v>
      </c>
      <c r="H12" s="228">
        <v>41</v>
      </c>
      <c r="I12" s="227">
        <v>22</v>
      </c>
      <c r="J12" s="224">
        <v>43</v>
      </c>
      <c r="K12" s="229">
        <v>65</v>
      </c>
      <c r="L12" s="230">
        <v>44</v>
      </c>
      <c r="M12" s="231">
        <v>65</v>
      </c>
      <c r="N12" s="225">
        <v>109</v>
      </c>
    </row>
    <row r="13" spans="1:14" x14ac:dyDescent="0.25">
      <c r="A13" s="221"/>
      <c r="B13" s="222" t="s">
        <v>338</v>
      </c>
      <c r="C13" s="223" t="s">
        <v>157</v>
      </c>
      <c r="D13" s="224" t="s">
        <v>157</v>
      </c>
      <c r="E13" s="225" t="s">
        <v>157</v>
      </c>
      <c r="F13" s="226">
        <v>18</v>
      </c>
      <c r="G13" s="227">
        <v>18</v>
      </c>
      <c r="H13" s="228">
        <v>36</v>
      </c>
      <c r="I13" s="227">
        <v>15</v>
      </c>
      <c r="J13" s="224">
        <v>14</v>
      </c>
      <c r="K13" s="229">
        <v>29</v>
      </c>
      <c r="L13" s="230">
        <v>33</v>
      </c>
      <c r="M13" s="231">
        <v>32</v>
      </c>
      <c r="N13" s="225">
        <v>65</v>
      </c>
    </row>
    <row r="14" spans="1:14" x14ac:dyDescent="0.25">
      <c r="A14" s="221" t="s">
        <v>78</v>
      </c>
      <c r="B14" s="222" t="s">
        <v>339</v>
      </c>
      <c r="C14" s="223" t="s">
        <v>157</v>
      </c>
      <c r="D14" s="224" t="s">
        <v>157</v>
      </c>
      <c r="E14" s="225" t="s">
        <v>157</v>
      </c>
      <c r="F14" s="226">
        <v>77</v>
      </c>
      <c r="G14" s="227">
        <v>88</v>
      </c>
      <c r="H14" s="228">
        <v>165</v>
      </c>
      <c r="I14" s="227">
        <v>30</v>
      </c>
      <c r="J14" s="224">
        <v>32</v>
      </c>
      <c r="K14" s="229">
        <v>62</v>
      </c>
      <c r="L14" s="230">
        <v>107</v>
      </c>
      <c r="M14" s="231">
        <v>120</v>
      </c>
      <c r="N14" s="225">
        <v>227</v>
      </c>
    </row>
    <row r="15" spans="1:14" x14ac:dyDescent="0.25">
      <c r="A15" s="221"/>
      <c r="B15" s="222" t="s">
        <v>340</v>
      </c>
      <c r="C15" s="223" t="s">
        <v>157</v>
      </c>
      <c r="D15" s="224" t="s">
        <v>157</v>
      </c>
      <c r="E15" s="225" t="s">
        <v>157</v>
      </c>
      <c r="F15" s="226" t="s">
        <v>157</v>
      </c>
      <c r="G15" s="227" t="s">
        <v>157</v>
      </c>
      <c r="H15" s="228" t="s">
        <v>157</v>
      </c>
      <c r="I15" s="227">
        <v>119</v>
      </c>
      <c r="J15" s="224">
        <v>180</v>
      </c>
      <c r="K15" s="229">
        <v>299</v>
      </c>
      <c r="L15" s="230">
        <v>119</v>
      </c>
      <c r="M15" s="231">
        <v>180</v>
      </c>
      <c r="N15" s="225">
        <v>299</v>
      </c>
    </row>
    <row r="16" spans="1:14" x14ac:dyDescent="0.25">
      <c r="A16" s="221"/>
      <c r="B16" s="222" t="s">
        <v>341</v>
      </c>
      <c r="C16" s="223" t="s">
        <v>157</v>
      </c>
      <c r="D16" s="224" t="s">
        <v>157</v>
      </c>
      <c r="E16" s="225" t="s">
        <v>157</v>
      </c>
      <c r="F16" s="226" t="s">
        <v>157</v>
      </c>
      <c r="G16" s="227" t="s">
        <v>157</v>
      </c>
      <c r="H16" s="228" t="s">
        <v>157</v>
      </c>
      <c r="I16" s="227">
        <v>28</v>
      </c>
      <c r="J16" s="224">
        <v>94</v>
      </c>
      <c r="K16" s="229">
        <v>122</v>
      </c>
      <c r="L16" s="230">
        <v>28</v>
      </c>
      <c r="M16" s="231">
        <v>94</v>
      </c>
      <c r="N16" s="225">
        <v>122</v>
      </c>
    </row>
    <row r="17" spans="1:14" x14ac:dyDescent="0.25">
      <c r="A17" s="221"/>
      <c r="B17" s="222" t="s">
        <v>342</v>
      </c>
      <c r="C17" s="223" t="s">
        <v>157</v>
      </c>
      <c r="D17" s="224" t="s">
        <v>157</v>
      </c>
      <c r="E17" s="225" t="s">
        <v>157</v>
      </c>
      <c r="F17" s="226">
        <v>22</v>
      </c>
      <c r="G17" s="227">
        <v>43</v>
      </c>
      <c r="H17" s="228">
        <v>65</v>
      </c>
      <c r="I17" s="227">
        <v>19</v>
      </c>
      <c r="J17" s="224">
        <v>30</v>
      </c>
      <c r="K17" s="229">
        <v>49</v>
      </c>
      <c r="L17" s="230">
        <v>41</v>
      </c>
      <c r="M17" s="231">
        <v>73</v>
      </c>
      <c r="N17" s="225">
        <v>114</v>
      </c>
    </row>
    <row r="18" spans="1:14" ht="27" x14ac:dyDescent="0.25">
      <c r="A18" s="221" t="s">
        <v>111</v>
      </c>
      <c r="B18" s="222" t="s">
        <v>343</v>
      </c>
      <c r="C18" s="223" t="s">
        <v>157</v>
      </c>
      <c r="D18" s="224" t="s">
        <v>157</v>
      </c>
      <c r="E18" s="225" t="s">
        <v>157</v>
      </c>
      <c r="F18" s="226">
        <v>43</v>
      </c>
      <c r="G18" s="227">
        <v>43</v>
      </c>
      <c r="H18" s="228">
        <v>86</v>
      </c>
      <c r="I18" s="227">
        <v>4</v>
      </c>
      <c r="J18" s="224">
        <v>7</v>
      </c>
      <c r="K18" s="229">
        <v>11</v>
      </c>
      <c r="L18" s="230">
        <v>47</v>
      </c>
      <c r="M18" s="231">
        <v>50</v>
      </c>
      <c r="N18" s="225">
        <v>97</v>
      </c>
    </row>
    <row r="19" spans="1:14" x14ac:dyDescent="0.25">
      <c r="A19" s="221" t="s">
        <v>124</v>
      </c>
      <c r="B19" s="222" t="s">
        <v>344</v>
      </c>
      <c r="C19" s="223" t="s">
        <v>157</v>
      </c>
      <c r="D19" s="224" t="s">
        <v>157</v>
      </c>
      <c r="E19" s="225" t="s">
        <v>157</v>
      </c>
      <c r="F19" s="226">
        <v>88</v>
      </c>
      <c r="G19" s="227">
        <v>103</v>
      </c>
      <c r="H19" s="228">
        <v>191</v>
      </c>
      <c r="I19" s="227">
        <v>75</v>
      </c>
      <c r="J19" s="224">
        <v>85</v>
      </c>
      <c r="K19" s="229">
        <v>160</v>
      </c>
      <c r="L19" s="230">
        <v>163</v>
      </c>
      <c r="M19" s="231">
        <v>188</v>
      </c>
      <c r="N19" s="225">
        <v>351</v>
      </c>
    </row>
    <row r="20" spans="1:14" ht="18" x14ac:dyDescent="0.25">
      <c r="A20" s="232"/>
      <c r="B20" s="233" t="s">
        <v>345</v>
      </c>
      <c r="C20" s="234" t="s">
        <v>157</v>
      </c>
      <c r="D20" s="235" t="s">
        <v>157</v>
      </c>
      <c r="E20" s="236" t="s">
        <v>157</v>
      </c>
      <c r="F20" s="237" t="s">
        <v>157</v>
      </c>
      <c r="G20" s="238" t="s">
        <v>157</v>
      </c>
      <c r="H20" s="239" t="s">
        <v>157</v>
      </c>
      <c r="I20" s="238">
        <v>47</v>
      </c>
      <c r="J20" s="235">
        <v>210</v>
      </c>
      <c r="K20" s="240">
        <v>257</v>
      </c>
      <c r="L20" s="241">
        <v>47</v>
      </c>
      <c r="M20" s="242">
        <v>210</v>
      </c>
      <c r="N20" s="236">
        <v>257</v>
      </c>
    </row>
  </sheetData>
  <mergeCells count="5">
    <mergeCell ref="A6:B6"/>
    <mergeCell ref="C4:E4"/>
    <mergeCell ref="F4:H4"/>
    <mergeCell ref="I4:K4"/>
    <mergeCell ref="L4:N4"/>
  </mergeCells>
  <pageMargins left="0.08" right="0.08" top="1" bottom="1" header="0.5" footer="0.4921259845"/>
  <pageSetup orientation="portrait" horizontalDpi="300" verticalDpi="300"/>
  <headerFooter>
    <oddHeader>Régime scolaire des établissements privés - Allier_x000D_Année scolaire 2018-2019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15"/>
  <sheetViews>
    <sheetView showGridLines="0" workbookViewId="0">
      <selection activeCell="A3" sqref="A3:N15"/>
    </sheetView>
  </sheetViews>
  <sheetFormatPr baseColWidth="10" defaultColWidth="11.42578125" defaultRowHeight="15" x14ac:dyDescent="0.25"/>
  <cols>
    <col min="1" max="1" width="11.28515625" style="1" customWidth="1"/>
    <col min="2" max="2" width="14.42578125" style="1" customWidth="1"/>
    <col min="3" max="14" width="5.7109375" style="1" customWidth="1"/>
    <col min="15" max="16384" width="11.42578125" style="1"/>
  </cols>
  <sheetData>
    <row r="1" spans="1:14" s="75" customFormat="1" ht="18" x14ac:dyDescent="0.25">
      <c r="A1" s="71" t="s">
        <v>467</v>
      </c>
      <c r="B1" s="72"/>
      <c r="C1" s="73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4" s="75" customFormat="1" ht="15.75" x14ac:dyDescent="0.25">
      <c r="A2" s="10" t="s">
        <v>446</v>
      </c>
      <c r="B2" s="72"/>
      <c r="C2" s="73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</row>
    <row r="3" spans="1:14" s="75" customFormat="1" x14ac:dyDescent="0.25">
      <c r="A3" s="76"/>
      <c r="B3" s="76"/>
      <c r="C3" s="77"/>
    </row>
    <row r="4" spans="1:14" ht="15.75" x14ac:dyDescent="0.25">
      <c r="A4" s="205" t="s">
        <v>129</v>
      </c>
      <c r="B4" s="206"/>
      <c r="C4" s="662" t="s">
        <v>0</v>
      </c>
      <c r="D4" s="663"/>
      <c r="E4" s="664"/>
      <c r="F4" s="662" t="s">
        <v>143</v>
      </c>
      <c r="G4" s="663"/>
      <c r="H4" s="664"/>
      <c r="I4" s="662" t="s">
        <v>2</v>
      </c>
      <c r="J4" s="663"/>
      <c r="K4" s="664"/>
      <c r="L4" s="662" t="s">
        <v>3</v>
      </c>
      <c r="M4" s="663"/>
      <c r="N4" s="664"/>
    </row>
    <row r="5" spans="1:14" ht="15.75" x14ac:dyDescent="0.25">
      <c r="A5" s="207"/>
      <c r="B5" s="208"/>
      <c r="C5" s="458" t="s">
        <v>155</v>
      </c>
      <c r="D5" s="459" t="s">
        <v>156</v>
      </c>
      <c r="E5" s="460" t="s">
        <v>3</v>
      </c>
      <c r="F5" s="461" t="s">
        <v>155</v>
      </c>
      <c r="G5" s="462" t="s">
        <v>156</v>
      </c>
      <c r="H5" s="463" t="s">
        <v>3</v>
      </c>
      <c r="I5" s="462" t="s">
        <v>155</v>
      </c>
      <c r="J5" s="459" t="s">
        <v>156</v>
      </c>
      <c r="K5" s="464" t="s">
        <v>3</v>
      </c>
      <c r="L5" s="462" t="s">
        <v>155</v>
      </c>
      <c r="M5" s="459" t="s">
        <v>156</v>
      </c>
      <c r="N5" s="460" t="s">
        <v>3</v>
      </c>
    </row>
    <row r="6" spans="1:14" x14ac:dyDescent="0.25">
      <c r="A6" s="639" t="s">
        <v>204</v>
      </c>
      <c r="B6" s="640"/>
      <c r="C6" s="216">
        <v>104</v>
      </c>
      <c r="D6" s="217">
        <v>134</v>
      </c>
      <c r="E6" s="218">
        <v>238</v>
      </c>
      <c r="F6" s="219">
        <v>200</v>
      </c>
      <c r="G6" s="217">
        <v>232</v>
      </c>
      <c r="H6" s="218">
        <v>432</v>
      </c>
      <c r="I6" s="219">
        <v>404</v>
      </c>
      <c r="J6" s="217">
        <v>568</v>
      </c>
      <c r="K6" s="220">
        <v>972</v>
      </c>
      <c r="L6" s="219">
        <v>708</v>
      </c>
      <c r="M6" s="217">
        <v>934</v>
      </c>
      <c r="N6" s="217">
        <v>1642</v>
      </c>
    </row>
    <row r="7" spans="1:14" x14ac:dyDescent="0.25">
      <c r="A7" s="474" t="s">
        <v>12</v>
      </c>
      <c r="B7" s="455" t="s">
        <v>346</v>
      </c>
      <c r="C7" s="223">
        <v>7</v>
      </c>
      <c r="D7" s="224">
        <v>3</v>
      </c>
      <c r="E7" s="225">
        <v>10</v>
      </c>
      <c r="F7" s="226">
        <v>78</v>
      </c>
      <c r="G7" s="227">
        <v>101</v>
      </c>
      <c r="H7" s="228">
        <v>179</v>
      </c>
      <c r="I7" s="227">
        <v>77</v>
      </c>
      <c r="J7" s="224">
        <v>91</v>
      </c>
      <c r="K7" s="229">
        <v>168</v>
      </c>
      <c r="L7" s="230">
        <v>162</v>
      </c>
      <c r="M7" s="231">
        <v>195</v>
      </c>
      <c r="N7" s="225">
        <v>357</v>
      </c>
    </row>
    <row r="8" spans="1:14" ht="24.75" x14ac:dyDescent="0.25">
      <c r="A8" s="454"/>
      <c r="B8" s="455" t="s">
        <v>347</v>
      </c>
      <c r="C8" s="223">
        <v>53</v>
      </c>
      <c r="D8" s="224">
        <v>74</v>
      </c>
      <c r="E8" s="225">
        <v>127</v>
      </c>
      <c r="F8" s="226" t="s">
        <v>157</v>
      </c>
      <c r="G8" s="227" t="s">
        <v>157</v>
      </c>
      <c r="H8" s="228" t="s">
        <v>157</v>
      </c>
      <c r="I8" s="227">
        <v>81</v>
      </c>
      <c r="J8" s="224">
        <v>166</v>
      </c>
      <c r="K8" s="229">
        <v>247</v>
      </c>
      <c r="L8" s="230">
        <v>134</v>
      </c>
      <c r="M8" s="231">
        <v>240</v>
      </c>
      <c r="N8" s="225">
        <v>374</v>
      </c>
    </row>
    <row r="9" spans="1:14" x14ac:dyDescent="0.25">
      <c r="A9" s="454"/>
      <c r="B9" s="455" t="s">
        <v>348</v>
      </c>
      <c r="C9" s="223">
        <v>22</v>
      </c>
      <c r="D9" s="224">
        <v>34</v>
      </c>
      <c r="E9" s="225">
        <v>56</v>
      </c>
      <c r="F9" s="226">
        <v>17</v>
      </c>
      <c r="G9" s="227">
        <v>44</v>
      </c>
      <c r="H9" s="228">
        <v>61</v>
      </c>
      <c r="I9" s="227">
        <v>72</v>
      </c>
      <c r="J9" s="224">
        <v>159</v>
      </c>
      <c r="K9" s="229">
        <v>231</v>
      </c>
      <c r="L9" s="230">
        <v>111</v>
      </c>
      <c r="M9" s="231">
        <v>237</v>
      </c>
      <c r="N9" s="225">
        <v>348</v>
      </c>
    </row>
    <row r="10" spans="1:14" ht="16.5" x14ac:dyDescent="0.25">
      <c r="A10" s="454" t="s">
        <v>72</v>
      </c>
      <c r="B10" s="455" t="s">
        <v>349</v>
      </c>
      <c r="C10" s="223" t="s">
        <v>157</v>
      </c>
      <c r="D10" s="224">
        <v>5</v>
      </c>
      <c r="E10" s="225">
        <v>5</v>
      </c>
      <c r="F10" s="226">
        <v>9</v>
      </c>
      <c r="G10" s="227">
        <v>8</v>
      </c>
      <c r="H10" s="228">
        <v>17</v>
      </c>
      <c r="I10" s="227">
        <v>58</v>
      </c>
      <c r="J10" s="224">
        <v>45</v>
      </c>
      <c r="K10" s="229">
        <v>103</v>
      </c>
      <c r="L10" s="230">
        <v>67</v>
      </c>
      <c r="M10" s="231">
        <v>58</v>
      </c>
      <c r="N10" s="225">
        <v>125</v>
      </c>
    </row>
    <row r="11" spans="1:14" x14ac:dyDescent="0.25">
      <c r="A11" s="454" t="s">
        <v>73</v>
      </c>
      <c r="B11" s="455" t="s">
        <v>350</v>
      </c>
      <c r="C11" s="223" t="s">
        <v>157</v>
      </c>
      <c r="D11" s="224" t="s">
        <v>157</v>
      </c>
      <c r="E11" s="225" t="s">
        <v>157</v>
      </c>
      <c r="F11" s="226">
        <v>8</v>
      </c>
      <c r="G11" s="227">
        <v>14</v>
      </c>
      <c r="H11" s="228">
        <v>22</v>
      </c>
      <c r="I11" s="227">
        <v>14</v>
      </c>
      <c r="J11" s="224">
        <v>8</v>
      </c>
      <c r="K11" s="229">
        <v>22</v>
      </c>
      <c r="L11" s="230">
        <v>22</v>
      </c>
      <c r="M11" s="231">
        <v>22</v>
      </c>
      <c r="N11" s="225">
        <v>44</v>
      </c>
    </row>
    <row r="12" spans="1:14" ht="24.75" x14ac:dyDescent="0.25">
      <c r="A12" s="454" t="s">
        <v>82</v>
      </c>
      <c r="B12" s="455" t="s">
        <v>351</v>
      </c>
      <c r="C12" s="223" t="s">
        <v>157</v>
      </c>
      <c r="D12" s="224" t="s">
        <v>157</v>
      </c>
      <c r="E12" s="225" t="s">
        <v>157</v>
      </c>
      <c r="F12" s="226">
        <v>27</v>
      </c>
      <c r="G12" s="227">
        <v>13</v>
      </c>
      <c r="H12" s="228">
        <v>40</v>
      </c>
      <c r="I12" s="227">
        <v>5</v>
      </c>
      <c r="J12" s="224">
        <v>8</v>
      </c>
      <c r="K12" s="229">
        <v>13</v>
      </c>
      <c r="L12" s="230">
        <v>32</v>
      </c>
      <c r="M12" s="231">
        <v>21</v>
      </c>
      <c r="N12" s="225">
        <v>53</v>
      </c>
    </row>
    <row r="13" spans="1:14" ht="16.5" x14ac:dyDescent="0.25">
      <c r="A13" s="454" t="s">
        <v>95</v>
      </c>
      <c r="B13" s="455" t="s">
        <v>352</v>
      </c>
      <c r="C13" s="223" t="s">
        <v>157</v>
      </c>
      <c r="D13" s="224" t="s">
        <v>157</v>
      </c>
      <c r="E13" s="225" t="s">
        <v>157</v>
      </c>
      <c r="F13" s="226">
        <v>7</v>
      </c>
      <c r="G13" s="227">
        <v>7</v>
      </c>
      <c r="H13" s="228">
        <v>14</v>
      </c>
      <c r="I13" s="227">
        <v>30</v>
      </c>
      <c r="J13" s="224">
        <v>40</v>
      </c>
      <c r="K13" s="229">
        <v>70</v>
      </c>
      <c r="L13" s="230">
        <v>37</v>
      </c>
      <c r="M13" s="231">
        <v>47</v>
      </c>
      <c r="N13" s="225">
        <v>84</v>
      </c>
    </row>
    <row r="14" spans="1:14" ht="16.5" x14ac:dyDescent="0.25">
      <c r="A14" s="454" t="s">
        <v>104</v>
      </c>
      <c r="B14" s="455" t="s">
        <v>353</v>
      </c>
      <c r="C14" s="223">
        <v>7</v>
      </c>
      <c r="D14" s="224">
        <v>2</v>
      </c>
      <c r="E14" s="225">
        <v>9</v>
      </c>
      <c r="F14" s="226">
        <v>36</v>
      </c>
      <c r="G14" s="227">
        <v>31</v>
      </c>
      <c r="H14" s="228">
        <v>67</v>
      </c>
      <c r="I14" s="227">
        <v>56</v>
      </c>
      <c r="J14" s="224">
        <v>48</v>
      </c>
      <c r="K14" s="229">
        <v>104</v>
      </c>
      <c r="L14" s="230">
        <v>99</v>
      </c>
      <c r="M14" s="231">
        <v>81</v>
      </c>
      <c r="N14" s="225">
        <v>180</v>
      </c>
    </row>
    <row r="15" spans="1:14" x14ac:dyDescent="0.25">
      <c r="A15" s="456"/>
      <c r="B15" s="457" t="s">
        <v>354</v>
      </c>
      <c r="C15" s="234">
        <v>15</v>
      </c>
      <c r="D15" s="235">
        <v>16</v>
      </c>
      <c r="E15" s="236">
        <v>31</v>
      </c>
      <c r="F15" s="237">
        <v>18</v>
      </c>
      <c r="G15" s="238">
        <v>14</v>
      </c>
      <c r="H15" s="239">
        <v>32</v>
      </c>
      <c r="I15" s="238">
        <v>11</v>
      </c>
      <c r="J15" s="235">
        <v>3</v>
      </c>
      <c r="K15" s="240">
        <v>14</v>
      </c>
      <c r="L15" s="241">
        <v>44</v>
      </c>
      <c r="M15" s="242">
        <v>33</v>
      </c>
      <c r="N15" s="236">
        <v>77</v>
      </c>
    </row>
  </sheetData>
  <mergeCells count="5">
    <mergeCell ref="I4:K4"/>
    <mergeCell ref="L4:N4"/>
    <mergeCell ref="A6:B6"/>
    <mergeCell ref="C4:E4"/>
    <mergeCell ref="F4:H4"/>
  </mergeCells>
  <pageMargins left="0.08" right="0.08" top="1" bottom="1" header="0.5" footer="0.4921259845"/>
  <pageSetup orientation="portrait" horizontalDpi="300" verticalDpi="300"/>
  <headerFooter>
    <oddHeader>Régime scolaire des établissements privés - Cantal_x000D_Année scolaire 2018-2019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32"/>
  <sheetViews>
    <sheetView showGridLines="0" workbookViewId="0">
      <selection activeCell="A3" sqref="A3:N32"/>
    </sheetView>
  </sheetViews>
  <sheetFormatPr baseColWidth="10" defaultRowHeight="15" x14ac:dyDescent="0.25"/>
  <cols>
    <col min="1" max="1" width="12.28515625" style="1" customWidth="1"/>
    <col min="2" max="2" width="14.140625" style="1" bestFit="1" customWidth="1"/>
    <col min="3" max="3" width="6.42578125" style="1" bestFit="1" customWidth="1"/>
    <col min="4" max="4" width="4.85546875" style="1" bestFit="1" customWidth="1"/>
    <col min="5" max="5" width="4.7109375" style="1" bestFit="1" customWidth="1"/>
    <col min="6" max="6" width="6.42578125" style="1" bestFit="1" customWidth="1"/>
    <col min="7" max="7" width="4.85546875" style="1" bestFit="1" customWidth="1"/>
    <col min="8" max="8" width="4.7109375" style="1" bestFit="1" customWidth="1"/>
    <col min="9" max="9" width="6.42578125" style="1" bestFit="1" customWidth="1"/>
    <col min="10" max="10" width="4.85546875" style="1" bestFit="1" customWidth="1"/>
    <col min="11" max="11" width="4.7109375" style="1" bestFit="1" customWidth="1"/>
    <col min="12" max="12" width="6.42578125" style="1" bestFit="1" customWidth="1"/>
    <col min="13" max="13" width="4.85546875" style="1" bestFit="1" customWidth="1"/>
    <col min="14" max="14" width="4.7109375" style="1" bestFit="1" customWidth="1"/>
    <col min="15" max="16384" width="11.42578125" style="1"/>
  </cols>
  <sheetData>
    <row r="1" spans="1:14" s="75" customFormat="1" ht="18" x14ac:dyDescent="0.25">
      <c r="A1" s="71" t="s">
        <v>468</v>
      </c>
      <c r="B1" s="72"/>
      <c r="C1" s="73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4" s="75" customFormat="1" ht="15.75" x14ac:dyDescent="0.25">
      <c r="A2" s="10" t="s">
        <v>446</v>
      </c>
      <c r="B2" s="72"/>
      <c r="C2" s="73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</row>
    <row r="3" spans="1:14" s="75" customFormat="1" x14ac:dyDescent="0.25">
      <c r="A3" s="76"/>
      <c r="B3" s="76"/>
      <c r="C3" s="77"/>
    </row>
    <row r="4" spans="1:14" ht="15.75" x14ac:dyDescent="0.25">
      <c r="A4" s="205" t="s">
        <v>129</v>
      </c>
      <c r="B4" s="206"/>
      <c r="C4" s="662" t="s">
        <v>0</v>
      </c>
      <c r="D4" s="663"/>
      <c r="E4" s="664"/>
      <c r="F4" s="662" t="s">
        <v>143</v>
      </c>
      <c r="G4" s="663"/>
      <c r="H4" s="664"/>
      <c r="I4" s="662" t="s">
        <v>2</v>
      </c>
      <c r="J4" s="663"/>
      <c r="K4" s="664"/>
      <c r="L4" s="662" t="s">
        <v>3</v>
      </c>
      <c r="M4" s="663"/>
      <c r="N4" s="664"/>
    </row>
    <row r="5" spans="1:14" ht="15.75" x14ac:dyDescent="0.25">
      <c r="A5" s="207"/>
      <c r="B5" s="208"/>
      <c r="C5" s="458" t="s">
        <v>155</v>
      </c>
      <c r="D5" s="459" t="s">
        <v>156</v>
      </c>
      <c r="E5" s="460" t="s">
        <v>3</v>
      </c>
      <c r="F5" s="461" t="s">
        <v>155</v>
      </c>
      <c r="G5" s="462" t="s">
        <v>156</v>
      </c>
      <c r="H5" s="463" t="s">
        <v>3</v>
      </c>
      <c r="I5" s="462" t="s">
        <v>155</v>
      </c>
      <c r="J5" s="459" t="s">
        <v>156</v>
      </c>
      <c r="K5" s="464" t="s">
        <v>3</v>
      </c>
      <c r="L5" s="462" t="s">
        <v>155</v>
      </c>
      <c r="M5" s="459" t="s">
        <v>156</v>
      </c>
      <c r="N5" s="460" t="s">
        <v>3</v>
      </c>
    </row>
    <row r="6" spans="1:14" x14ac:dyDescent="0.25">
      <c r="A6" s="639" t="s">
        <v>231</v>
      </c>
      <c r="B6" s="640"/>
      <c r="C6" s="216">
        <v>260</v>
      </c>
      <c r="D6" s="217">
        <v>197</v>
      </c>
      <c r="E6" s="218">
        <v>457</v>
      </c>
      <c r="F6" s="219">
        <v>2498</v>
      </c>
      <c r="G6" s="217">
        <v>2145</v>
      </c>
      <c r="H6" s="218">
        <v>4643</v>
      </c>
      <c r="I6" s="219">
        <v>1423</v>
      </c>
      <c r="J6" s="217">
        <v>1540</v>
      </c>
      <c r="K6" s="220">
        <v>2963</v>
      </c>
      <c r="L6" s="219">
        <v>4181</v>
      </c>
      <c r="M6" s="217">
        <v>3882</v>
      </c>
      <c r="N6" s="217">
        <v>8063</v>
      </c>
    </row>
    <row r="7" spans="1:14" ht="16.5" x14ac:dyDescent="0.25">
      <c r="A7" s="454" t="s">
        <v>11</v>
      </c>
      <c r="B7" s="455" t="s">
        <v>355</v>
      </c>
      <c r="C7" s="223" t="s">
        <v>157</v>
      </c>
      <c r="D7" s="224" t="s">
        <v>157</v>
      </c>
      <c r="E7" s="225" t="s">
        <v>157</v>
      </c>
      <c r="F7" s="226">
        <v>100</v>
      </c>
      <c r="G7" s="227">
        <v>79</v>
      </c>
      <c r="H7" s="228">
        <v>179</v>
      </c>
      <c r="I7" s="227">
        <v>51</v>
      </c>
      <c r="J7" s="224">
        <v>38</v>
      </c>
      <c r="K7" s="229">
        <v>89</v>
      </c>
      <c r="L7" s="230">
        <v>151</v>
      </c>
      <c r="M7" s="231">
        <v>117</v>
      </c>
      <c r="N7" s="225">
        <v>268</v>
      </c>
    </row>
    <row r="8" spans="1:14" x14ac:dyDescent="0.25">
      <c r="A8" s="454" t="s">
        <v>22</v>
      </c>
      <c r="B8" s="455" t="s">
        <v>356</v>
      </c>
      <c r="C8" s="223">
        <v>10</v>
      </c>
      <c r="D8" s="224">
        <v>7</v>
      </c>
      <c r="E8" s="225">
        <v>17</v>
      </c>
      <c r="F8" s="226">
        <v>137</v>
      </c>
      <c r="G8" s="227">
        <v>82</v>
      </c>
      <c r="H8" s="228">
        <v>219</v>
      </c>
      <c r="I8" s="227">
        <v>84</v>
      </c>
      <c r="J8" s="224">
        <v>52</v>
      </c>
      <c r="K8" s="229">
        <v>136</v>
      </c>
      <c r="L8" s="230">
        <v>231</v>
      </c>
      <c r="M8" s="231">
        <v>141</v>
      </c>
      <c r="N8" s="225">
        <v>372</v>
      </c>
    </row>
    <row r="9" spans="1:14" x14ac:dyDescent="0.25">
      <c r="A9" s="454"/>
      <c r="B9" s="455" t="s">
        <v>357</v>
      </c>
      <c r="C9" s="223">
        <v>24</v>
      </c>
      <c r="D9" s="224">
        <v>19</v>
      </c>
      <c r="E9" s="225">
        <v>43</v>
      </c>
      <c r="F9" s="226">
        <v>71</v>
      </c>
      <c r="G9" s="227">
        <v>63</v>
      </c>
      <c r="H9" s="228">
        <v>134</v>
      </c>
      <c r="I9" s="227">
        <v>29</v>
      </c>
      <c r="J9" s="224">
        <v>44</v>
      </c>
      <c r="K9" s="229">
        <v>73</v>
      </c>
      <c r="L9" s="230">
        <v>124</v>
      </c>
      <c r="M9" s="231">
        <v>126</v>
      </c>
      <c r="N9" s="225">
        <v>250</v>
      </c>
    </row>
    <row r="10" spans="1:14" ht="16.5" x14ac:dyDescent="0.25">
      <c r="A10" s="454" t="s">
        <v>23</v>
      </c>
      <c r="B10" s="455" t="s">
        <v>358</v>
      </c>
      <c r="C10" s="223">
        <v>2</v>
      </c>
      <c r="D10" s="224">
        <v>1</v>
      </c>
      <c r="E10" s="225">
        <v>3</v>
      </c>
      <c r="F10" s="226">
        <v>143</v>
      </c>
      <c r="G10" s="227">
        <v>89</v>
      </c>
      <c r="H10" s="228">
        <v>232</v>
      </c>
      <c r="I10" s="227">
        <v>24</v>
      </c>
      <c r="J10" s="224">
        <v>16</v>
      </c>
      <c r="K10" s="229">
        <v>40</v>
      </c>
      <c r="L10" s="230">
        <v>169</v>
      </c>
      <c r="M10" s="231">
        <v>106</v>
      </c>
      <c r="N10" s="225">
        <v>275</v>
      </c>
    </row>
    <row r="11" spans="1:14" x14ac:dyDescent="0.25">
      <c r="A11" s="454"/>
      <c r="B11" s="455" t="s">
        <v>359</v>
      </c>
      <c r="C11" s="223">
        <v>47</v>
      </c>
      <c r="D11" s="224" t="s">
        <v>157</v>
      </c>
      <c r="E11" s="225">
        <v>47</v>
      </c>
      <c r="F11" s="226">
        <v>119</v>
      </c>
      <c r="G11" s="227">
        <v>5</v>
      </c>
      <c r="H11" s="228">
        <v>124</v>
      </c>
      <c r="I11" s="227">
        <v>40</v>
      </c>
      <c r="J11" s="224" t="s">
        <v>157</v>
      </c>
      <c r="K11" s="229">
        <v>40</v>
      </c>
      <c r="L11" s="230">
        <v>206</v>
      </c>
      <c r="M11" s="231">
        <v>5</v>
      </c>
      <c r="N11" s="225">
        <v>211</v>
      </c>
    </row>
    <row r="12" spans="1:14" ht="16.5" x14ac:dyDescent="0.25">
      <c r="A12" s="454"/>
      <c r="B12" s="455" t="s">
        <v>360</v>
      </c>
      <c r="C12" s="223">
        <v>62</v>
      </c>
      <c r="D12" s="224">
        <v>47</v>
      </c>
      <c r="E12" s="225">
        <v>109</v>
      </c>
      <c r="F12" s="226">
        <v>153</v>
      </c>
      <c r="G12" s="227">
        <v>120</v>
      </c>
      <c r="H12" s="228">
        <v>273</v>
      </c>
      <c r="I12" s="227">
        <v>68</v>
      </c>
      <c r="J12" s="224">
        <v>29</v>
      </c>
      <c r="K12" s="229">
        <v>97</v>
      </c>
      <c r="L12" s="230">
        <v>283</v>
      </c>
      <c r="M12" s="231">
        <v>196</v>
      </c>
      <c r="N12" s="225">
        <v>479</v>
      </c>
    </row>
    <row r="13" spans="1:14" ht="16.5" x14ac:dyDescent="0.25">
      <c r="A13" s="454" t="s">
        <v>36</v>
      </c>
      <c r="B13" s="455" t="s">
        <v>361</v>
      </c>
      <c r="C13" s="223" t="s">
        <v>157</v>
      </c>
      <c r="D13" s="224" t="s">
        <v>157</v>
      </c>
      <c r="E13" s="225" t="s">
        <v>157</v>
      </c>
      <c r="F13" s="226">
        <v>45</v>
      </c>
      <c r="G13" s="227">
        <v>56</v>
      </c>
      <c r="H13" s="228">
        <v>101</v>
      </c>
      <c r="I13" s="227">
        <v>6</v>
      </c>
      <c r="J13" s="224">
        <v>8</v>
      </c>
      <c r="K13" s="229">
        <v>14</v>
      </c>
      <c r="L13" s="230">
        <v>51</v>
      </c>
      <c r="M13" s="231">
        <v>64</v>
      </c>
      <c r="N13" s="225">
        <v>115</v>
      </c>
    </row>
    <row r="14" spans="1:14" x14ac:dyDescent="0.25">
      <c r="A14" s="454" t="s">
        <v>43</v>
      </c>
      <c r="B14" s="455" t="s">
        <v>362</v>
      </c>
      <c r="C14" s="223" t="s">
        <v>157</v>
      </c>
      <c r="D14" s="224" t="s">
        <v>157</v>
      </c>
      <c r="E14" s="225" t="s">
        <v>157</v>
      </c>
      <c r="F14" s="226">
        <v>93</v>
      </c>
      <c r="G14" s="227">
        <v>80</v>
      </c>
      <c r="H14" s="228">
        <v>173</v>
      </c>
      <c r="I14" s="227">
        <v>51</v>
      </c>
      <c r="J14" s="224">
        <v>66</v>
      </c>
      <c r="K14" s="229">
        <v>117</v>
      </c>
      <c r="L14" s="230">
        <v>144</v>
      </c>
      <c r="M14" s="231">
        <v>146</v>
      </c>
      <c r="N14" s="225">
        <v>290</v>
      </c>
    </row>
    <row r="15" spans="1:14" x14ac:dyDescent="0.25">
      <c r="A15" s="454" t="s">
        <v>55</v>
      </c>
      <c r="B15" s="455" t="s">
        <v>332</v>
      </c>
      <c r="C15" s="223" t="s">
        <v>157</v>
      </c>
      <c r="D15" s="224" t="s">
        <v>157</v>
      </c>
      <c r="E15" s="225" t="s">
        <v>157</v>
      </c>
      <c r="F15" s="226">
        <v>46</v>
      </c>
      <c r="G15" s="227">
        <v>42</v>
      </c>
      <c r="H15" s="228">
        <v>88</v>
      </c>
      <c r="I15" s="227">
        <v>29</v>
      </c>
      <c r="J15" s="224">
        <v>35</v>
      </c>
      <c r="K15" s="229">
        <v>64</v>
      </c>
      <c r="L15" s="230">
        <v>75</v>
      </c>
      <c r="M15" s="231">
        <v>77</v>
      </c>
      <c r="N15" s="225">
        <v>152</v>
      </c>
    </row>
    <row r="16" spans="1:14" ht="16.5" x14ac:dyDescent="0.25">
      <c r="A16" s="454" t="s">
        <v>61</v>
      </c>
      <c r="B16" s="455" t="s">
        <v>344</v>
      </c>
      <c r="C16" s="223" t="s">
        <v>157</v>
      </c>
      <c r="D16" s="224" t="s">
        <v>157</v>
      </c>
      <c r="E16" s="225" t="s">
        <v>157</v>
      </c>
      <c r="F16" s="226">
        <v>15</v>
      </c>
      <c r="G16" s="227">
        <v>8</v>
      </c>
      <c r="H16" s="228">
        <v>23</v>
      </c>
      <c r="I16" s="227">
        <v>53</v>
      </c>
      <c r="J16" s="224">
        <v>43</v>
      </c>
      <c r="K16" s="229">
        <v>96</v>
      </c>
      <c r="L16" s="230">
        <v>68</v>
      </c>
      <c r="M16" s="231">
        <v>51</v>
      </c>
      <c r="N16" s="225">
        <v>119</v>
      </c>
    </row>
    <row r="17" spans="1:14" ht="16.5" x14ac:dyDescent="0.25">
      <c r="A17" s="454" t="s">
        <v>62</v>
      </c>
      <c r="B17" s="455" t="s">
        <v>363</v>
      </c>
      <c r="C17" s="223">
        <v>4</v>
      </c>
      <c r="D17" s="224">
        <v>6</v>
      </c>
      <c r="E17" s="225">
        <v>10</v>
      </c>
      <c r="F17" s="226">
        <v>77</v>
      </c>
      <c r="G17" s="227">
        <v>59</v>
      </c>
      <c r="H17" s="228">
        <v>136</v>
      </c>
      <c r="I17" s="227">
        <v>68</v>
      </c>
      <c r="J17" s="224">
        <v>74</v>
      </c>
      <c r="K17" s="229">
        <v>142</v>
      </c>
      <c r="L17" s="230">
        <v>149</v>
      </c>
      <c r="M17" s="231">
        <v>139</v>
      </c>
      <c r="N17" s="225">
        <v>288</v>
      </c>
    </row>
    <row r="18" spans="1:14" x14ac:dyDescent="0.25">
      <c r="A18" s="454"/>
      <c r="B18" s="455" t="s">
        <v>364</v>
      </c>
      <c r="C18" s="223">
        <v>2</v>
      </c>
      <c r="D18" s="224">
        <v>1</v>
      </c>
      <c r="E18" s="225">
        <v>3</v>
      </c>
      <c r="F18" s="226">
        <v>149</v>
      </c>
      <c r="G18" s="227">
        <v>149</v>
      </c>
      <c r="H18" s="228">
        <v>298</v>
      </c>
      <c r="I18" s="227">
        <v>65</v>
      </c>
      <c r="J18" s="224">
        <v>68</v>
      </c>
      <c r="K18" s="229">
        <v>133</v>
      </c>
      <c r="L18" s="230">
        <v>216</v>
      </c>
      <c r="M18" s="231">
        <v>218</v>
      </c>
      <c r="N18" s="225">
        <v>434</v>
      </c>
    </row>
    <row r="19" spans="1:14" x14ac:dyDescent="0.25">
      <c r="A19" s="454"/>
      <c r="B19" s="455" t="s">
        <v>365</v>
      </c>
      <c r="C19" s="223">
        <v>2</v>
      </c>
      <c r="D19" s="224" t="s">
        <v>157</v>
      </c>
      <c r="E19" s="225">
        <v>2</v>
      </c>
      <c r="F19" s="226">
        <v>117</v>
      </c>
      <c r="G19" s="227">
        <v>108</v>
      </c>
      <c r="H19" s="228">
        <v>225</v>
      </c>
      <c r="I19" s="227">
        <v>49</v>
      </c>
      <c r="J19" s="224">
        <v>38</v>
      </c>
      <c r="K19" s="229">
        <v>87</v>
      </c>
      <c r="L19" s="230">
        <v>168</v>
      </c>
      <c r="M19" s="231">
        <v>146</v>
      </c>
      <c r="N19" s="225">
        <v>314</v>
      </c>
    </row>
    <row r="20" spans="1:14" ht="16.5" x14ac:dyDescent="0.25">
      <c r="A20" s="454"/>
      <c r="B20" s="455" t="s">
        <v>366</v>
      </c>
      <c r="C20" s="223">
        <v>21</v>
      </c>
      <c r="D20" s="224">
        <v>42</v>
      </c>
      <c r="E20" s="225">
        <v>63</v>
      </c>
      <c r="F20" s="226">
        <v>27</v>
      </c>
      <c r="G20" s="227">
        <v>53</v>
      </c>
      <c r="H20" s="228">
        <v>80</v>
      </c>
      <c r="I20" s="227">
        <v>160</v>
      </c>
      <c r="J20" s="224">
        <v>324</v>
      </c>
      <c r="K20" s="229">
        <v>484</v>
      </c>
      <c r="L20" s="230">
        <v>208</v>
      </c>
      <c r="M20" s="231">
        <v>419</v>
      </c>
      <c r="N20" s="225">
        <v>627</v>
      </c>
    </row>
    <row r="21" spans="1:14" ht="16.5" x14ac:dyDescent="0.25">
      <c r="A21" s="454"/>
      <c r="B21" s="455" t="s">
        <v>367</v>
      </c>
      <c r="C21" s="223">
        <v>8</v>
      </c>
      <c r="D21" s="224">
        <v>21</v>
      </c>
      <c r="E21" s="225">
        <v>29</v>
      </c>
      <c r="F21" s="226">
        <v>56</v>
      </c>
      <c r="G21" s="227">
        <v>68</v>
      </c>
      <c r="H21" s="228">
        <v>124</v>
      </c>
      <c r="I21" s="227">
        <v>68</v>
      </c>
      <c r="J21" s="224">
        <v>82</v>
      </c>
      <c r="K21" s="229">
        <v>150</v>
      </c>
      <c r="L21" s="230">
        <v>132</v>
      </c>
      <c r="M21" s="231">
        <v>171</v>
      </c>
      <c r="N21" s="225">
        <v>303</v>
      </c>
    </row>
    <row r="22" spans="1:14" ht="16.5" x14ac:dyDescent="0.25">
      <c r="A22" s="454" t="s">
        <v>74</v>
      </c>
      <c r="B22" s="455" t="s">
        <v>368</v>
      </c>
      <c r="C22" s="223" t="s">
        <v>157</v>
      </c>
      <c r="D22" s="224" t="s">
        <v>157</v>
      </c>
      <c r="E22" s="225" t="s">
        <v>157</v>
      </c>
      <c r="F22" s="226">
        <v>259</v>
      </c>
      <c r="G22" s="227">
        <v>256</v>
      </c>
      <c r="H22" s="228">
        <v>515</v>
      </c>
      <c r="I22" s="227">
        <v>106</v>
      </c>
      <c r="J22" s="224">
        <v>116</v>
      </c>
      <c r="K22" s="229">
        <v>222</v>
      </c>
      <c r="L22" s="230">
        <v>365</v>
      </c>
      <c r="M22" s="231">
        <v>372</v>
      </c>
      <c r="N22" s="225">
        <v>737</v>
      </c>
    </row>
    <row r="23" spans="1:14" ht="16.5" x14ac:dyDescent="0.25">
      <c r="A23" s="454"/>
      <c r="B23" s="455" t="s">
        <v>369</v>
      </c>
      <c r="C23" s="223">
        <v>13</v>
      </c>
      <c r="D23" s="224">
        <v>1</v>
      </c>
      <c r="E23" s="225">
        <v>14</v>
      </c>
      <c r="F23" s="226">
        <v>128</v>
      </c>
      <c r="G23" s="227">
        <v>25</v>
      </c>
      <c r="H23" s="228">
        <v>153</v>
      </c>
      <c r="I23" s="227">
        <v>54</v>
      </c>
      <c r="J23" s="224">
        <v>26</v>
      </c>
      <c r="K23" s="229">
        <v>80</v>
      </c>
      <c r="L23" s="230">
        <v>195</v>
      </c>
      <c r="M23" s="231">
        <v>52</v>
      </c>
      <c r="N23" s="225">
        <v>247</v>
      </c>
    </row>
    <row r="24" spans="1:14" ht="16.5" x14ac:dyDescent="0.25">
      <c r="A24" s="454"/>
      <c r="B24" s="455" t="s">
        <v>370</v>
      </c>
      <c r="C24" s="223">
        <v>48</v>
      </c>
      <c r="D24" s="224">
        <v>42</v>
      </c>
      <c r="E24" s="225">
        <v>90</v>
      </c>
      <c r="F24" s="226">
        <v>274</v>
      </c>
      <c r="G24" s="227">
        <v>331</v>
      </c>
      <c r="H24" s="228">
        <v>605</v>
      </c>
      <c r="I24" s="227">
        <v>50</v>
      </c>
      <c r="J24" s="224">
        <v>68</v>
      </c>
      <c r="K24" s="229">
        <v>118</v>
      </c>
      <c r="L24" s="230">
        <v>372</v>
      </c>
      <c r="M24" s="231">
        <v>441</v>
      </c>
      <c r="N24" s="225">
        <v>813</v>
      </c>
    </row>
    <row r="25" spans="1:14" ht="16.5" x14ac:dyDescent="0.25">
      <c r="A25" s="454" t="s">
        <v>101</v>
      </c>
      <c r="B25" s="455" t="s">
        <v>277</v>
      </c>
      <c r="C25" s="223" t="s">
        <v>157</v>
      </c>
      <c r="D25" s="224" t="s">
        <v>157</v>
      </c>
      <c r="E25" s="225" t="s">
        <v>157</v>
      </c>
      <c r="F25" s="226">
        <v>1</v>
      </c>
      <c r="G25" s="227">
        <v>2</v>
      </c>
      <c r="H25" s="228">
        <v>3</v>
      </c>
      <c r="I25" s="227">
        <v>181</v>
      </c>
      <c r="J25" s="224">
        <v>154</v>
      </c>
      <c r="K25" s="229">
        <v>335</v>
      </c>
      <c r="L25" s="230">
        <v>182</v>
      </c>
      <c r="M25" s="231">
        <v>156</v>
      </c>
      <c r="N25" s="225">
        <v>338</v>
      </c>
    </row>
    <row r="26" spans="1:14" ht="16.5" x14ac:dyDescent="0.25">
      <c r="A26" s="454" t="s">
        <v>109</v>
      </c>
      <c r="B26" s="455" t="s">
        <v>332</v>
      </c>
      <c r="C26" s="223" t="s">
        <v>157</v>
      </c>
      <c r="D26" s="224" t="s">
        <v>157</v>
      </c>
      <c r="E26" s="225" t="s">
        <v>157</v>
      </c>
      <c r="F26" s="226">
        <v>78</v>
      </c>
      <c r="G26" s="227">
        <v>75</v>
      </c>
      <c r="H26" s="228">
        <v>153</v>
      </c>
      <c r="I26" s="227">
        <v>11</v>
      </c>
      <c r="J26" s="224">
        <v>10</v>
      </c>
      <c r="K26" s="229">
        <v>21</v>
      </c>
      <c r="L26" s="230">
        <v>89</v>
      </c>
      <c r="M26" s="231">
        <v>85</v>
      </c>
      <c r="N26" s="225">
        <v>174</v>
      </c>
    </row>
    <row r="27" spans="1:14" ht="16.5" x14ac:dyDescent="0.25">
      <c r="A27" s="454" t="s">
        <v>114</v>
      </c>
      <c r="B27" s="455" t="s">
        <v>371</v>
      </c>
      <c r="C27" s="223" t="s">
        <v>157</v>
      </c>
      <c r="D27" s="224" t="s">
        <v>157</v>
      </c>
      <c r="E27" s="225" t="s">
        <v>157</v>
      </c>
      <c r="F27" s="226">
        <v>9</v>
      </c>
      <c r="G27" s="227">
        <v>2</v>
      </c>
      <c r="H27" s="228">
        <v>11</v>
      </c>
      <c r="I27" s="227">
        <v>35</v>
      </c>
      <c r="J27" s="224">
        <v>29</v>
      </c>
      <c r="K27" s="229">
        <v>64</v>
      </c>
      <c r="L27" s="230">
        <v>44</v>
      </c>
      <c r="M27" s="231">
        <v>31</v>
      </c>
      <c r="N27" s="225">
        <v>75</v>
      </c>
    </row>
    <row r="28" spans="1:14" ht="16.5" x14ac:dyDescent="0.25">
      <c r="A28" s="454" t="s">
        <v>115</v>
      </c>
      <c r="B28" s="455" t="s">
        <v>352</v>
      </c>
      <c r="C28" s="223" t="s">
        <v>157</v>
      </c>
      <c r="D28" s="224" t="s">
        <v>157</v>
      </c>
      <c r="E28" s="225" t="s">
        <v>157</v>
      </c>
      <c r="F28" s="226">
        <v>155</v>
      </c>
      <c r="G28" s="227">
        <v>137</v>
      </c>
      <c r="H28" s="228">
        <v>292</v>
      </c>
      <c r="I28" s="227" t="s">
        <v>157</v>
      </c>
      <c r="J28" s="224">
        <v>1</v>
      </c>
      <c r="K28" s="229">
        <v>1</v>
      </c>
      <c r="L28" s="230">
        <v>155</v>
      </c>
      <c r="M28" s="231">
        <v>138</v>
      </c>
      <c r="N28" s="225">
        <v>293</v>
      </c>
    </row>
    <row r="29" spans="1:14" x14ac:dyDescent="0.25">
      <c r="A29" s="454" t="s">
        <v>116</v>
      </c>
      <c r="B29" s="455" t="s">
        <v>372</v>
      </c>
      <c r="C29" s="223" t="s">
        <v>157</v>
      </c>
      <c r="D29" s="224" t="s">
        <v>157</v>
      </c>
      <c r="E29" s="225" t="s">
        <v>157</v>
      </c>
      <c r="F29" s="226">
        <v>33</v>
      </c>
      <c r="G29" s="227">
        <v>17</v>
      </c>
      <c r="H29" s="228">
        <v>50</v>
      </c>
      <c r="I29" s="227">
        <v>19</v>
      </c>
      <c r="J29" s="224">
        <v>29</v>
      </c>
      <c r="K29" s="229">
        <v>48</v>
      </c>
      <c r="L29" s="230">
        <v>52</v>
      </c>
      <c r="M29" s="231">
        <v>46</v>
      </c>
      <c r="N29" s="225">
        <v>98</v>
      </c>
    </row>
    <row r="30" spans="1:14" x14ac:dyDescent="0.25">
      <c r="A30" s="454" t="s">
        <v>117</v>
      </c>
      <c r="B30" s="455" t="s">
        <v>373</v>
      </c>
      <c r="C30" s="223" t="s">
        <v>157</v>
      </c>
      <c r="D30" s="224" t="s">
        <v>157</v>
      </c>
      <c r="E30" s="225" t="s">
        <v>157</v>
      </c>
      <c r="F30" s="226">
        <v>44</v>
      </c>
      <c r="G30" s="227">
        <v>36</v>
      </c>
      <c r="H30" s="228">
        <v>80</v>
      </c>
      <c r="I30" s="227">
        <v>29</v>
      </c>
      <c r="J30" s="224">
        <v>41</v>
      </c>
      <c r="K30" s="229">
        <v>70</v>
      </c>
      <c r="L30" s="230">
        <v>73</v>
      </c>
      <c r="M30" s="231">
        <v>77</v>
      </c>
      <c r="N30" s="225">
        <v>150</v>
      </c>
    </row>
    <row r="31" spans="1:14" ht="16.5" x14ac:dyDescent="0.25">
      <c r="A31" s="454" t="s">
        <v>127</v>
      </c>
      <c r="B31" s="455" t="s">
        <v>374</v>
      </c>
      <c r="C31" s="223">
        <v>8</v>
      </c>
      <c r="D31" s="224">
        <v>4</v>
      </c>
      <c r="E31" s="225">
        <v>12</v>
      </c>
      <c r="F31" s="226">
        <v>126</v>
      </c>
      <c r="G31" s="227">
        <v>101</v>
      </c>
      <c r="H31" s="228">
        <v>227</v>
      </c>
      <c r="I31" s="227">
        <v>58</v>
      </c>
      <c r="J31" s="224">
        <v>72</v>
      </c>
      <c r="K31" s="229">
        <v>130</v>
      </c>
      <c r="L31" s="230">
        <v>192</v>
      </c>
      <c r="M31" s="231">
        <v>177</v>
      </c>
      <c r="N31" s="225">
        <v>369</v>
      </c>
    </row>
    <row r="32" spans="1:14" x14ac:dyDescent="0.25">
      <c r="A32" s="456"/>
      <c r="B32" s="457" t="s">
        <v>375</v>
      </c>
      <c r="C32" s="234">
        <v>9</v>
      </c>
      <c r="D32" s="235">
        <v>6</v>
      </c>
      <c r="E32" s="236">
        <v>15</v>
      </c>
      <c r="F32" s="237">
        <v>43</v>
      </c>
      <c r="G32" s="238">
        <v>102</v>
      </c>
      <c r="H32" s="239">
        <v>145</v>
      </c>
      <c r="I32" s="238">
        <v>35</v>
      </c>
      <c r="J32" s="235">
        <v>77</v>
      </c>
      <c r="K32" s="240">
        <v>112</v>
      </c>
      <c r="L32" s="241">
        <v>87</v>
      </c>
      <c r="M32" s="242">
        <v>185</v>
      </c>
      <c r="N32" s="236">
        <v>272</v>
      </c>
    </row>
  </sheetData>
  <mergeCells count="5">
    <mergeCell ref="A6:B6"/>
    <mergeCell ref="C4:E4"/>
    <mergeCell ref="F4:H4"/>
    <mergeCell ref="I4:K4"/>
    <mergeCell ref="L4:N4"/>
  </mergeCells>
  <pageMargins left="0.08" right="0.08" top="1" bottom="1" header="0.5" footer="0.4921259845"/>
  <pageSetup orientation="portrait" horizontalDpi="300" verticalDpi="300"/>
  <headerFooter>
    <oddHeader>Régime scolaire des établissements privés - Haute-Loire_x000D_Année scolaire 2018-2019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40"/>
  <sheetViews>
    <sheetView showGridLines="0" workbookViewId="0">
      <selection activeCell="T21" sqref="T21"/>
    </sheetView>
  </sheetViews>
  <sheetFormatPr baseColWidth="10" defaultRowHeight="15" x14ac:dyDescent="0.25"/>
  <cols>
    <col min="1" max="1" width="14.140625" style="115" customWidth="1"/>
    <col min="2" max="2" width="14.85546875" style="115" customWidth="1"/>
    <col min="3" max="3" width="6.42578125" style="115" customWidth="1"/>
    <col min="4" max="4" width="4.85546875" style="115" bestFit="1" customWidth="1"/>
    <col min="5" max="5" width="4.7109375" style="115" bestFit="1" customWidth="1"/>
    <col min="6" max="6" width="6.42578125" style="115" customWidth="1"/>
    <col min="7" max="7" width="4.85546875" style="115" bestFit="1" customWidth="1"/>
    <col min="8" max="8" width="4.7109375" style="115" bestFit="1" customWidth="1"/>
    <col min="9" max="9" width="6.42578125" style="115" customWidth="1"/>
    <col min="10" max="10" width="4.85546875" style="115" bestFit="1" customWidth="1"/>
    <col min="11" max="11" width="4.7109375" style="115" bestFit="1" customWidth="1"/>
    <col min="12" max="12" width="6.42578125" style="115" customWidth="1"/>
    <col min="13" max="13" width="4.85546875" style="115" bestFit="1" customWidth="1"/>
    <col min="14" max="14" width="4.7109375" style="115" bestFit="1" customWidth="1"/>
    <col min="15" max="16384" width="11.42578125" style="1"/>
  </cols>
  <sheetData>
    <row r="1" spans="1:14" s="120" customFormat="1" ht="18" x14ac:dyDescent="0.25">
      <c r="A1" s="116" t="s">
        <v>469</v>
      </c>
      <c r="B1" s="117"/>
      <c r="C1" s="118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</row>
    <row r="2" spans="1:14" s="120" customFormat="1" ht="15.75" x14ac:dyDescent="0.25">
      <c r="A2" s="121" t="s">
        <v>446</v>
      </c>
      <c r="B2" s="117"/>
      <c r="C2" s="118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</row>
    <row r="3" spans="1:14" s="120" customFormat="1" x14ac:dyDescent="0.25">
      <c r="A3" s="122"/>
      <c r="B3" s="122"/>
      <c r="C3" s="123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</row>
    <row r="4" spans="1:14" s="114" customFormat="1" ht="12.75" x14ac:dyDescent="0.25">
      <c r="A4" s="665" t="s">
        <v>129</v>
      </c>
      <c r="B4" s="666"/>
      <c r="C4" s="667" t="s">
        <v>0</v>
      </c>
      <c r="D4" s="668"/>
      <c r="E4" s="668"/>
      <c r="F4" s="667" t="s">
        <v>143</v>
      </c>
      <c r="G4" s="668"/>
      <c r="H4" s="668"/>
      <c r="I4" s="667" t="s">
        <v>2</v>
      </c>
      <c r="J4" s="668"/>
      <c r="K4" s="669"/>
      <c r="L4" s="670" t="s">
        <v>3</v>
      </c>
      <c r="M4" s="668"/>
      <c r="N4" s="668"/>
    </row>
    <row r="5" spans="1:14" s="114" customFormat="1" ht="12.75" x14ac:dyDescent="0.25">
      <c r="A5" s="665"/>
      <c r="B5" s="666"/>
      <c r="C5" s="481" t="s">
        <v>155</v>
      </c>
      <c r="D5" s="482" t="s">
        <v>156</v>
      </c>
      <c r="E5" s="483" t="s">
        <v>3</v>
      </c>
      <c r="F5" s="481" t="s">
        <v>155</v>
      </c>
      <c r="G5" s="482" t="s">
        <v>156</v>
      </c>
      <c r="H5" s="483" t="s">
        <v>3</v>
      </c>
      <c r="I5" s="481" t="s">
        <v>155</v>
      </c>
      <c r="J5" s="482" t="s">
        <v>156</v>
      </c>
      <c r="K5" s="481" t="s">
        <v>3</v>
      </c>
      <c r="L5" s="484" t="s">
        <v>155</v>
      </c>
      <c r="M5" s="482" t="s">
        <v>156</v>
      </c>
      <c r="N5" s="483" t="s">
        <v>3</v>
      </c>
    </row>
    <row r="6" spans="1:14" s="114" customFormat="1" ht="12.75" x14ac:dyDescent="0.25">
      <c r="A6" s="671" t="s">
        <v>261</v>
      </c>
      <c r="B6" s="671"/>
      <c r="C6" s="475">
        <v>242</v>
      </c>
      <c r="D6" s="476">
        <v>158</v>
      </c>
      <c r="E6" s="477">
        <v>400</v>
      </c>
      <c r="F6" s="475">
        <v>2536</v>
      </c>
      <c r="G6" s="476">
        <v>2430</v>
      </c>
      <c r="H6" s="477">
        <v>4966</v>
      </c>
      <c r="I6" s="475">
        <v>2345</v>
      </c>
      <c r="J6" s="476">
        <v>2570</v>
      </c>
      <c r="K6" s="475">
        <v>4915</v>
      </c>
      <c r="L6" s="478">
        <v>5123</v>
      </c>
      <c r="M6" s="476">
        <v>5158</v>
      </c>
      <c r="N6" s="477">
        <v>10281</v>
      </c>
    </row>
    <row r="7" spans="1:14" s="114" customFormat="1" ht="12.75" x14ac:dyDescent="0.25">
      <c r="A7" s="485" t="s">
        <v>5</v>
      </c>
      <c r="B7" s="479" t="s">
        <v>376</v>
      </c>
      <c r="C7" s="125" t="s">
        <v>157</v>
      </c>
      <c r="D7" s="127" t="s">
        <v>157</v>
      </c>
      <c r="E7" s="131" t="s">
        <v>157</v>
      </c>
      <c r="F7" s="125">
        <v>10</v>
      </c>
      <c r="G7" s="127">
        <v>11</v>
      </c>
      <c r="H7" s="131">
        <v>21</v>
      </c>
      <c r="I7" s="125">
        <v>35</v>
      </c>
      <c r="J7" s="127">
        <v>31</v>
      </c>
      <c r="K7" s="133">
        <v>66</v>
      </c>
      <c r="L7" s="129">
        <v>45</v>
      </c>
      <c r="M7" s="127">
        <v>42</v>
      </c>
      <c r="N7" s="131">
        <v>87</v>
      </c>
    </row>
    <row r="8" spans="1:14" s="114" customFormat="1" ht="12.75" x14ac:dyDescent="0.25">
      <c r="A8" s="485" t="s">
        <v>8</v>
      </c>
      <c r="B8" s="479" t="s">
        <v>332</v>
      </c>
      <c r="C8" s="125" t="s">
        <v>157</v>
      </c>
      <c r="D8" s="127" t="s">
        <v>157</v>
      </c>
      <c r="E8" s="131" t="s">
        <v>157</v>
      </c>
      <c r="F8" s="125">
        <v>57</v>
      </c>
      <c r="G8" s="127">
        <v>48</v>
      </c>
      <c r="H8" s="131">
        <v>105</v>
      </c>
      <c r="I8" s="125">
        <v>13</v>
      </c>
      <c r="J8" s="127">
        <v>7</v>
      </c>
      <c r="K8" s="133">
        <v>20</v>
      </c>
      <c r="L8" s="129">
        <v>70</v>
      </c>
      <c r="M8" s="127">
        <v>55</v>
      </c>
      <c r="N8" s="131">
        <v>125</v>
      </c>
    </row>
    <row r="9" spans="1:14" s="114" customFormat="1" ht="12.75" x14ac:dyDescent="0.25">
      <c r="A9" s="485" t="s">
        <v>10</v>
      </c>
      <c r="B9" s="479" t="s">
        <v>332</v>
      </c>
      <c r="C9" s="125" t="s">
        <v>157</v>
      </c>
      <c r="D9" s="127" t="s">
        <v>157</v>
      </c>
      <c r="E9" s="131" t="s">
        <v>157</v>
      </c>
      <c r="F9" s="125">
        <v>70</v>
      </c>
      <c r="G9" s="127">
        <v>54</v>
      </c>
      <c r="H9" s="131">
        <v>124</v>
      </c>
      <c r="I9" s="125">
        <v>59</v>
      </c>
      <c r="J9" s="127">
        <v>48</v>
      </c>
      <c r="K9" s="133">
        <v>107</v>
      </c>
      <c r="L9" s="129">
        <v>129</v>
      </c>
      <c r="M9" s="127">
        <v>102</v>
      </c>
      <c r="N9" s="131">
        <v>231</v>
      </c>
    </row>
    <row r="10" spans="1:14" s="114" customFormat="1" ht="12.75" x14ac:dyDescent="0.25">
      <c r="A10" s="485" t="s">
        <v>17</v>
      </c>
      <c r="B10" s="479" t="s">
        <v>361</v>
      </c>
      <c r="C10" s="125" t="s">
        <v>157</v>
      </c>
      <c r="D10" s="127" t="s">
        <v>157</v>
      </c>
      <c r="E10" s="131" t="s">
        <v>157</v>
      </c>
      <c r="F10" s="125">
        <v>109</v>
      </c>
      <c r="G10" s="127">
        <v>92</v>
      </c>
      <c r="H10" s="131">
        <v>201</v>
      </c>
      <c r="I10" s="125">
        <v>14</v>
      </c>
      <c r="J10" s="127">
        <v>10</v>
      </c>
      <c r="K10" s="133">
        <v>24</v>
      </c>
      <c r="L10" s="129">
        <v>123</v>
      </c>
      <c r="M10" s="127">
        <v>102</v>
      </c>
      <c r="N10" s="131">
        <v>225</v>
      </c>
    </row>
    <row r="11" spans="1:14" s="114" customFormat="1" ht="12.75" x14ac:dyDescent="0.25">
      <c r="A11" s="672" t="s">
        <v>26</v>
      </c>
      <c r="B11" s="479" t="s">
        <v>377</v>
      </c>
      <c r="C11" s="125">
        <v>5</v>
      </c>
      <c r="D11" s="127">
        <v>1</v>
      </c>
      <c r="E11" s="131">
        <v>6</v>
      </c>
      <c r="F11" s="125">
        <v>169</v>
      </c>
      <c r="G11" s="127">
        <v>197</v>
      </c>
      <c r="H11" s="131">
        <v>366</v>
      </c>
      <c r="I11" s="125">
        <v>40</v>
      </c>
      <c r="J11" s="127">
        <v>45</v>
      </c>
      <c r="K11" s="133">
        <v>85</v>
      </c>
      <c r="L11" s="129">
        <v>214</v>
      </c>
      <c r="M11" s="127">
        <v>243</v>
      </c>
      <c r="N11" s="131">
        <v>457</v>
      </c>
    </row>
    <row r="12" spans="1:14" s="114" customFormat="1" ht="12.75" x14ac:dyDescent="0.25">
      <c r="A12" s="672"/>
      <c r="B12" s="479" t="s">
        <v>378</v>
      </c>
      <c r="C12" s="125">
        <v>5</v>
      </c>
      <c r="D12" s="127">
        <v>28</v>
      </c>
      <c r="E12" s="131">
        <v>33</v>
      </c>
      <c r="F12" s="125">
        <v>78</v>
      </c>
      <c r="G12" s="127">
        <v>168</v>
      </c>
      <c r="H12" s="131">
        <v>246</v>
      </c>
      <c r="I12" s="125">
        <v>39</v>
      </c>
      <c r="J12" s="127">
        <v>97</v>
      </c>
      <c r="K12" s="133">
        <v>136</v>
      </c>
      <c r="L12" s="129">
        <v>122</v>
      </c>
      <c r="M12" s="127">
        <v>293</v>
      </c>
      <c r="N12" s="131">
        <v>415</v>
      </c>
    </row>
    <row r="13" spans="1:14" s="114" customFormat="1" ht="12.75" x14ac:dyDescent="0.25">
      <c r="A13" s="672" t="s">
        <v>30</v>
      </c>
      <c r="B13" s="479" t="s">
        <v>379</v>
      </c>
      <c r="C13" s="125" t="s">
        <v>157</v>
      </c>
      <c r="D13" s="127" t="s">
        <v>157</v>
      </c>
      <c r="E13" s="131" t="s">
        <v>157</v>
      </c>
      <c r="F13" s="125">
        <v>128</v>
      </c>
      <c r="G13" s="127">
        <v>160</v>
      </c>
      <c r="H13" s="131">
        <v>288</v>
      </c>
      <c r="I13" s="125">
        <v>102</v>
      </c>
      <c r="J13" s="127">
        <v>113</v>
      </c>
      <c r="K13" s="133">
        <v>215</v>
      </c>
      <c r="L13" s="129">
        <v>230</v>
      </c>
      <c r="M13" s="127">
        <v>273</v>
      </c>
      <c r="N13" s="131">
        <v>503</v>
      </c>
    </row>
    <row r="14" spans="1:14" s="114" customFormat="1" ht="12.75" x14ac:dyDescent="0.25">
      <c r="A14" s="672"/>
      <c r="B14" s="479" t="s">
        <v>380</v>
      </c>
      <c r="C14" s="125">
        <v>17</v>
      </c>
      <c r="D14" s="127" t="s">
        <v>157</v>
      </c>
      <c r="E14" s="131">
        <v>17</v>
      </c>
      <c r="F14" s="125">
        <v>218</v>
      </c>
      <c r="G14" s="127">
        <v>116</v>
      </c>
      <c r="H14" s="131">
        <v>334</v>
      </c>
      <c r="I14" s="125">
        <v>97</v>
      </c>
      <c r="J14" s="127">
        <v>102</v>
      </c>
      <c r="K14" s="133">
        <v>199</v>
      </c>
      <c r="L14" s="129">
        <v>332</v>
      </c>
      <c r="M14" s="127">
        <v>218</v>
      </c>
      <c r="N14" s="131">
        <v>550</v>
      </c>
    </row>
    <row r="15" spans="1:14" s="114" customFormat="1" ht="12.75" x14ac:dyDescent="0.25">
      <c r="A15" s="672"/>
      <c r="B15" s="479" t="s">
        <v>381</v>
      </c>
      <c r="C15" s="125" t="s">
        <v>157</v>
      </c>
      <c r="D15" s="127" t="s">
        <v>157</v>
      </c>
      <c r="E15" s="131" t="s">
        <v>157</v>
      </c>
      <c r="F15" s="125">
        <v>65</v>
      </c>
      <c r="G15" s="127">
        <v>68</v>
      </c>
      <c r="H15" s="131">
        <v>133</v>
      </c>
      <c r="I15" s="125">
        <v>40</v>
      </c>
      <c r="J15" s="127">
        <v>36</v>
      </c>
      <c r="K15" s="133">
        <v>76</v>
      </c>
      <c r="L15" s="129">
        <v>105</v>
      </c>
      <c r="M15" s="127">
        <v>104</v>
      </c>
      <c r="N15" s="131">
        <v>209</v>
      </c>
    </row>
    <row r="16" spans="1:14" s="114" customFormat="1" ht="12.75" x14ac:dyDescent="0.25">
      <c r="A16" s="672"/>
      <c r="B16" s="479" t="s">
        <v>382</v>
      </c>
      <c r="C16" s="125" t="s">
        <v>157</v>
      </c>
      <c r="D16" s="127" t="s">
        <v>157</v>
      </c>
      <c r="E16" s="131" t="s">
        <v>157</v>
      </c>
      <c r="F16" s="125">
        <v>138</v>
      </c>
      <c r="G16" s="127">
        <v>143</v>
      </c>
      <c r="H16" s="131">
        <v>281</v>
      </c>
      <c r="I16" s="125">
        <v>107</v>
      </c>
      <c r="J16" s="127">
        <v>122</v>
      </c>
      <c r="K16" s="133">
        <v>229</v>
      </c>
      <c r="L16" s="129">
        <v>245</v>
      </c>
      <c r="M16" s="127">
        <v>265</v>
      </c>
      <c r="N16" s="131">
        <v>510</v>
      </c>
    </row>
    <row r="17" spans="1:14" s="114" customFormat="1" ht="12.75" x14ac:dyDescent="0.25">
      <c r="A17" s="672"/>
      <c r="B17" s="479" t="s">
        <v>383</v>
      </c>
      <c r="C17" s="125">
        <v>11</v>
      </c>
      <c r="D17" s="127">
        <v>5</v>
      </c>
      <c r="E17" s="131">
        <v>16</v>
      </c>
      <c r="F17" s="125">
        <v>237</v>
      </c>
      <c r="G17" s="127">
        <v>221</v>
      </c>
      <c r="H17" s="131">
        <v>458</v>
      </c>
      <c r="I17" s="125">
        <v>84</v>
      </c>
      <c r="J17" s="127">
        <v>92</v>
      </c>
      <c r="K17" s="133">
        <v>176</v>
      </c>
      <c r="L17" s="129">
        <v>332</v>
      </c>
      <c r="M17" s="127">
        <v>318</v>
      </c>
      <c r="N17" s="131">
        <v>650</v>
      </c>
    </row>
    <row r="18" spans="1:14" s="114" customFormat="1" ht="12.75" x14ac:dyDescent="0.25">
      <c r="A18" s="672"/>
      <c r="B18" s="479" t="s">
        <v>340</v>
      </c>
      <c r="C18" s="125">
        <v>7</v>
      </c>
      <c r="D18" s="127">
        <v>3</v>
      </c>
      <c r="E18" s="131">
        <v>10</v>
      </c>
      <c r="F18" s="125">
        <v>9</v>
      </c>
      <c r="G18" s="127">
        <v>17</v>
      </c>
      <c r="H18" s="131">
        <v>26</v>
      </c>
      <c r="I18" s="125">
        <v>25</v>
      </c>
      <c r="J18" s="127">
        <v>92</v>
      </c>
      <c r="K18" s="133">
        <v>117</v>
      </c>
      <c r="L18" s="129">
        <v>41</v>
      </c>
      <c r="M18" s="127">
        <v>112</v>
      </c>
      <c r="N18" s="131">
        <v>153</v>
      </c>
    </row>
    <row r="19" spans="1:14" s="114" customFormat="1" ht="12.75" x14ac:dyDescent="0.25">
      <c r="A19" s="672"/>
      <c r="B19" s="479" t="s">
        <v>540</v>
      </c>
      <c r="C19" s="125">
        <v>18</v>
      </c>
      <c r="D19" s="127">
        <v>10</v>
      </c>
      <c r="E19" s="131">
        <v>28</v>
      </c>
      <c r="F19" s="125">
        <v>50</v>
      </c>
      <c r="G19" s="127">
        <v>12</v>
      </c>
      <c r="H19" s="131">
        <v>62</v>
      </c>
      <c r="I19" s="125">
        <v>164</v>
      </c>
      <c r="J19" s="127">
        <v>74</v>
      </c>
      <c r="K19" s="133">
        <v>238</v>
      </c>
      <c r="L19" s="129">
        <v>232</v>
      </c>
      <c r="M19" s="127">
        <v>96</v>
      </c>
      <c r="N19" s="131">
        <v>328</v>
      </c>
    </row>
    <row r="20" spans="1:14" s="114" customFormat="1" ht="12.75" x14ac:dyDescent="0.25">
      <c r="A20" s="672"/>
      <c r="B20" s="479" t="s">
        <v>384</v>
      </c>
      <c r="C20" s="125" t="s">
        <v>157</v>
      </c>
      <c r="D20" s="127" t="s">
        <v>157</v>
      </c>
      <c r="E20" s="131" t="s">
        <v>157</v>
      </c>
      <c r="F20" s="125">
        <v>34</v>
      </c>
      <c r="G20" s="127">
        <v>64</v>
      </c>
      <c r="H20" s="131">
        <v>98</v>
      </c>
      <c r="I20" s="125">
        <v>37</v>
      </c>
      <c r="J20" s="127">
        <v>131</v>
      </c>
      <c r="K20" s="133">
        <v>168</v>
      </c>
      <c r="L20" s="129">
        <v>71</v>
      </c>
      <c r="M20" s="127">
        <v>195</v>
      </c>
      <c r="N20" s="131">
        <v>266</v>
      </c>
    </row>
    <row r="21" spans="1:14" s="114" customFormat="1" ht="12.75" x14ac:dyDescent="0.25">
      <c r="A21" s="672"/>
      <c r="B21" s="479" t="s">
        <v>541</v>
      </c>
      <c r="C21" s="125" t="s">
        <v>157</v>
      </c>
      <c r="D21" s="127" t="s">
        <v>157</v>
      </c>
      <c r="E21" s="131" t="s">
        <v>157</v>
      </c>
      <c r="F21" s="125" t="s">
        <v>157</v>
      </c>
      <c r="G21" s="127" t="s">
        <v>157</v>
      </c>
      <c r="H21" s="131" t="s">
        <v>157</v>
      </c>
      <c r="I21" s="125">
        <v>10</v>
      </c>
      <c r="J21" s="127">
        <v>104</v>
      </c>
      <c r="K21" s="133">
        <v>114</v>
      </c>
      <c r="L21" s="129">
        <v>10</v>
      </c>
      <c r="M21" s="127">
        <v>104</v>
      </c>
      <c r="N21" s="131">
        <v>114</v>
      </c>
    </row>
    <row r="22" spans="1:14" s="114" customFormat="1" ht="12.75" x14ac:dyDescent="0.25">
      <c r="A22" s="672"/>
      <c r="B22" s="479" t="s">
        <v>385</v>
      </c>
      <c r="C22" s="125">
        <v>7</v>
      </c>
      <c r="D22" s="127">
        <v>3</v>
      </c>
      <c r="E22" s="131">
        <v>10</v>
      </c>
      <c r="F22" s="125">
        <v>9</v>
      </c>
      <c r="G22" s="127">
        <v>22</v>
      </c>
      <c r="H22" s="131">
        <v>31</v>
      </c>
      <c r="I22" s="125">
        <v>11</v>
      </c>
      <c r="J22" s="127">
        <v>18</v>
      </c>
      <c r="K22" s="133">
        <v>29</v>
      </c>
      <c r="L22" s="129">
        <v>27</v>
      </c>
      <c r="M22" s="127">
        <v>43</v>
      </c>
      <c r="N22" s="131">
        <v>70</v>
      </c>
    </row>
    <row r="23" spans="1:14" s="114" customFormat="1" ht="12.75" x14ac:dyDescent="0.25">
      <c r="A23" s="672"/>
      <c r="B23" s="479" t="s">
        <v>386</v>
      </c>
      <c r="C23" s="125" t="s">
        <v>157</v>
      </c>
      <c r="D23" s="127" t="s">
        <v>157</v>
      </c>
      <c r="E23" s="131" t="s">
        <v>157</v>
      </c>
      <c r="F23" s="125">
        <v>75</v>
      </c>
      <c r="G23" s="127">
        <v>74</v>
      </c>
      <c r="H23" s="131">
        <v>149</v>
      </c>
      <c r="I23" s="125">
        <v>119</v>
      </c>
      <c r="J23" s="127">
        <v>208</v>
      </c>
      <c r="K23" s="133">
        <v>327</v>
      </c>
      <c r="L23" s="129">
        <v>194</v>
      </c>
      <c r="M23" s="127">
        <v>282</v>
      </c>
      <c r="N23" s="131">
        <v>476</v>
      </c>
    </row>
    <row r="24" spans="1:14" s="114" customFormat="1" ht="12.75" x14ac:dyDescent="0.25">
      <c r="A24" s="672"/>
      <c r="B24" s="479" t="s">
        <v>542</v>
      </c>
      <c r="C24" s="125">
        <v>52</v>
      </c>
      <c r="D24" s="127">
        <v>17</v>
      </c>
      <c r="E24" s="131">
        <v>69</v>
      </c>
      <c r="F24" s="125">
        <v>27</v>
      </c>
      <c r="G24" s="127">
        <v>15</v>
      </c>
      <c r="H24" s="131">
        <v>42</v>
      </c>
      <c r="I24" s="125">
        <v>563</v>
      </c>
      <c r="J24" s="127">
        <v>346</v>
      </c>
      <c r="K24" s="133">
        <v>909</v>
      </c>
      <c r="L24" s="129">
        <v>642</v>
      </c>
      <c r="M24" s="127">
        <v>378</v>
      </c>
      <c r="N24" s="131">
        <v>1020</v>
      </c>
    </row>
    <row r="25" spans="1:14" s="114" customFormat="1" ht="12.75" x14ac:dyDescent="0.25">
      <c r="A25" s="672"/>
      <c r="B25" s="479" t="s">
        <v>387</v>
      </c>
      <c r="C25" s="125" t="s">
        <v>157</v>
      </c>
      <c r="D25" s="127" t="s">
        <v>157</v>
      </c>
      <c r="E25" s="131" t="s">
        <v>157</v>
      </c>
      <c r="F25" s="125">
        <v>55</v>
      </c>
      <c r="G25" s="127">
        <v>45</v>
      </c>
      <c r="H25" s="131">
        <v>100</v>
      </c>
      <c r="I25" s="125">
        <v>107</v>
      </c>
      <c r="J25" s="127">
        <v>137</v>
      </c>
      <c r="K25" s="133">
        <v>244</v>
      </c>
      <c r="L25" s="129">
        <v>162</v>
      </c>
      <c r="M25" s="127">
        <v>182</v>
      </c>
      <c r="N25" s="131">
        <v>344</v>
      </c>
    </row>
    <row r="26" spans="1:14" s="114" customFormat="1" ht="12.75" x14ac:dyDescent="0.25">
      <c r="A26" s="672"/>
      <c r="B26" s="479" t="s">
        <v>388</v>
      </c>
      <c r="C26" s="125">
        <v>40</v>
      </c>
      <c r="D26" s="127">
        <v>46</v>
      </c>
      <c r="E26" s="131">
        <v>86</v>
      </c>
      <c r="F26" s="125">
        <v>144</v>
      </c>
      <c r="G26" s="127">
        <v>131</v>
      </c>
      <c r="H26" s="131">
        <v>275</v>
      </c>
      <c r="I26" s="125">
        <v>151</v>
      </c>
      <c r="J26" s="127">
        <v>222</v>
      </c>
      <c r="K26" s="133">
        <v>373</v>
      </c>
      <c r="L26" s="129">
        <v>335</v>
      </c>
      <c r="M26" s="127">
        <v>399</v>
      </c>
      <c r="N26" s="131">
        <v>734</v>
      </c>
    </row>
    <row r="27" spans="1:14" s="114" customFormat="1" ht="12.75" x14ac:dyDescent="0.25">
      <c r="A27" s="672" t="s">
        <v>35</v>
      </c>
      <c r="B27" s="479" t="s">
        <v>389</v>
      </c>
      <c r="C27" s="125">
        <v>12</v>
      </c>
      <c r="D27" s="127">
        <v>7</v>
      </c>
      <c r="E27" s="131">
        <v>19</v>
      </c>
      <c r="F27" s="125">
        <v>97</v>
      </c>
      <c r="G27" s="127">
        <v>100</v>
      </c>
      <c r="H27" s="131">
        <v>197</v>
      </c>
      <c r="I27" s="125">
        <v>14</v>
      </c>
      <c r="J27" s="127">
        <v>14</v>
      </c>
      <c r="K27" s="133">
        <v>28</v>
      </c>
      <c r="L27" s="129">
        <v>123</v>
      </c>
      <c r="M27" s="127">
        <v>121</v>
      </c>
      <c r="N27" s="131">
        <v>244</v>
      </c>
    </row>
    <row r="28" spans="1:14" s="114" customFormat="1" ht="12.75" x14ac:dyDescent="0.25">
      <c r="A28" s="672"/>
      <c r="B28" s="479" t="s">
        <v>333</v>
      </c>
      <c r="C28" s="125">
        <v>15</v>
      </c>
      <c r="D28" s="127">
        <v>7</v>
      </c>
      <c r="E28" s="131">
        <v>22</v>
      </c>
      <c r="F28" s="125">
        <v>33</v>
      </c>
      <c r="G28" s="127">
        <v>67</v>
      </c>
      <c r="H28" s="131">
        <v>100</v>
      </c>
      <c r="I28" s="125">
        <v>6</v>
      </c>
      <c r="J28" s="127">
        <v>7</v>
      </c>
      <c r="K28" s="133">
        <v>13</v>
      </c>
      <c r="L28" s="129">
        <v>54</v>
      </c>
      <c r="M28" s="127">
        <v>81</v>
      </c>
      <c r="N28" s="131">
        <v>135</v>
      </c>
    </row>
    <row r="29" spans="1:14" s="114" customFormat="1" ht="12.75" x14ac:dyDescent="0.25">
      <c r="A29" s="485" t="s">
        <v>47</v>
      </c>
      <c r="B29" s="479" t="s">
        <v>390</v>
      </c>
      <c r="C29" s="125">
        <v>14</v>
      </c>
      <c r="D29" s="127">
        <v>10</v>
      </c>
      <c r="E29" s="131">
        <v>24</v>
      </c>
      <c r="F29" s="125">
        <v>5</v>
      </c>
      <c r="G29" s="127">
        <v>21</v>
      </c>
      <c r="H29" s="131">
        <v>26</v>
      </c>
      <c r="I29" s="125">
        <v>4</v>
      </c>
      <c r="J29" s="127">
        <v>1</v>
      </c>
      <c r="K29" s="133">
        <v>5</v>
      </c>
      <c r="L29" s="129">
        <v>23</v>
      </c>
      <c r="M29" s="127">
        <v>32</v>
      </c>
      <c r="N29" s="131">
        <v>55</v>
      </c>
    </row>
    <row r="30" spans="1:14" s="114" customFormat="1" ht="12.75" x14ac:dyDescent="0.25">
      <c r="A30" s="672" t="s">
        <v>49</v>
      </c>
      <c r="B30" s="479" t="s">
        <v>543</v>
      </c>
      <c r="C30" s="125">
        <v>3</v>
      </c>
      <c r="D30" s="127">
        <v>1</v>
      </c>
      <c r="E30" s="131">
        <v>4</v>
      </c>
      <c r="F30" s="125">
        <v>136</v>
      </c>
      <c r="G30" s="127">
        <v>105</v>
      </c>
      <c r="H30" s="131">
        <v>241</v>
      </c>
      <c r="I30" s="125">
        <v>104</v>
      </c>
      <c r="J30" s="127">
        <v>113</v>
      </c>
      <c r="K30" s="133">
        <v>217</v>
      </c>
      <c r="L30" s="129">
        <v>243</v>
      </c>
      <c r="M30" s="127">
        <v>219</v>
      </c>
      <c r="N30" s="131">
        <v>462</v>
      </c>
    </row>
    <row r="31" spans="1:14" s="114" customFormat="1" ht="12.75" x14ac:dyDescent="0.25">
      <c r="A31" s="672"/>
      <c r="B31" s="479" t="s">
        <v>544</v>
      </c>
      <c r="C31" s="125">
        <v>2</v>
      </c>
      <c r="D31" s="127">
        <v>3</v>
      </c>
      <c r="E31" s="131">
        <v>5</v>
      </c>
      <c r="F31" s="125">
        <v>38</v>
      </c>
      <c r="G31" s="127">
        <v>41</v>
      </c>
      <c r="H31" s="131">
        <v>79</v>
      </c>
      <c r="I31" s="125">
        <v>103</v>
      </c>
      <c r="J31" s="127">
        <v>97</v>
      </c>
      <c r="K31" s="133">
        <v>200</v>
      </c>
      <c r="L31" s="129">
        <v>143</v>
      </c>
      <c r="M31" s="127">
        <v>141</v>
      </c>
      <c r="N31" s="131">
        <v>284</v>
      </c>
    </row>
    <row r="32" spans="1:14" s="114" customFormat="1" ht="12.75" x14ac:dyDescent="0.25">
      <c r="A32" s="485" t="s">
        <v>70</v>
      </c>
      <c r="B32" s="479" t="s">
        <v>332</v>
      </c>
      <c r="C32" s="125" t="s">
        <v>157</v>
      </c>
      <c r="D32" s="127" t="s">
        <v>157</v>
      </c>
      <c r="E32" s="131" t="s">
        <v>157</v>
      </c>
      <c r="F32" s="125">
        <v>10</v>
      </c>
      <c r="G32" s="127">
        <v>13</v>
      </c>
      <c r="H32" s="131">
        <v>23</v>
      </c>
      <c r="I32" s="125">
        <v>25</v>
      </c>
      <c r="J32" s="127">
        <v>24</v>
      </c>
      <c r="K32" s="133">
        <v>49</v>
      </c>
      <c r="L32" s="129">
        <v>35</v>
      </c>
      <c r="M32" s="127">
        <v>37</v>
      </c>
      <c r="N32" s="131">
        <v>72</v>
      </c>
    </row>
    <row r="33" spans="1:14" s="114" customFormat="1" ht="12.75" x14ac:dyDescent="0.25">
      <c r="A33" s="485" t="s">
        <v>84</v>
      </c>
      <c r="B33" s="479" t="s">
        <v>391</v>
      </c>
      <c r="C33" s="125">
        <v>10</v>
      </c>
      <c r="D33" s="127">
        <v>3</v>
      </c>
      <c r="E33" s="131">
        <v>13</v>
      </c>
      <c r="F33" s="125">
        <v>24</v>
      </c>
      <c r="G33" s="127">
        <v>14</v>
      </c>
      <c r="H33" s="131">
        <v>38</v>
      </c>
      <c r="I33" s="125">
        <v>5</v>
      </c>
      <c r="J33" s="127">
        <v>2</v>
      </c>
      <c r="K33" s="133">
        <v>7</v>
      </c>
      <c r="L33" s="129">
        <v>39</v>
      </c>
      <c r="M33" s="127">
        <v>19</v>
      </c>
      <c r="N33" s="131">
        <v>58</v>
      </c>
    </row>
    <row r="34" spans="1:14" s="114" customFormat="1" ht="16.5" x14ac:dyDescent="0.25">
      <c r="A34" s="485" t="s">
        <v>89</v>
      </c>
      <c r="B34" s="479" t="s">
        <v>332</v>
      </c>
      <c r="C34" s="125" t="s">
        <v>157</v>
      </c>
      <c r="D34" s="127" t="s">
        <v>157</v>
      </c>
      <c r="E34" s="131" t="s">
        <v>157</v>
      </c>
      <c r="F34" s="125">
        <v>36</v>
      </c>
      <c r="G34" s="127">
        <v>30</v>
      </c>
      <c r="H34" s="131">
        <v>66</v>
      </c>
      <c r="I34" s="125">
        <v>103</v>
      </c>
      <c r="J34" s="127">
        <v>89</v>
      </c>
      <c r="K34" s="133">
        <v>192</v>
      </c>
      <c r="L34" s="129">
        <v>139</v>
      </c>
      <c r="M34" s="127">
        <v>119</v>
      </c>
      <c r="N34" s="131">
        <v>258</v>
      </c>
    </row>
    <row r="35" spans="1:14" s="114" customFormat="1" ht="12.75" x14ac:dyDescent="0.25">
      <c r="A35" s="672" t="s">
        <v>94</v>
      </c>
      <c r="B35" s="479" t="s">
        <v>392</v>
      </c>
      <c r="C35" s="125" t="s">
        <v>157</v>
      </c>
      <c r="D35" s="127" t="s">
        <v>157</v>
      </c>
      <c r="E35" s="131" t="s">
        <v>157</v>
      </c>
      <c r="F35" s="125">
        <v>224</v>
      </c>
      <c r="G35" s="127">
        <v>178</v>
      </c>
      <c r="H35" s="131">
        <v>402</v>
      </c>
      <c r="I35" s="125">
        <v>55</v>
      </c>
      <c r="J35" s="127">
        <v>52</v>
      </c>
      <c r="K35" s="133">
        <v>107</v>
      </c>
      <c r="L35" s="129">
        <v>279</v>
      </c>
      <c r="M35" s="127">
        <v>230</v>
      </c>
      <c r="N35" s="131">
        <v>509</v>
      </c>
    </row>
    <row r="36" spans="1:14" s="114" customFormat="1" ht="12.75" x14ac:dyDescent="0.25">
      <c r="A36" s="672"/>
      <c r="B36" s="479" t="s">
        <v>393</v>
      </c>
      <c r="C36" s="125" t="s">
        <v>157</v>
      </c>
      <c r="D36" s="127" t="s">
        <v>157</v>
      </c>
      <c r="E36" s="131" t="s">
        <v>157</v>
      </c>
      <c r="F36" s="125">
        <v>79</v>
      </c>
      <c r="G36" s="127">
        <v>80</v>
      </c>
      <c r="H36" s="131">
        <v>159</v>
      </c>
      <c r="I36" s="125">
        <v>27</v>
      </c>
      <c r="J36" s="127">
        <v>68</v>
      </c>
      <c r="K36" s="133">
        <v>95</v>
      </c>
      <c r="L36" s="129">
        <v>106</v>
      </c>
      <c r="M36" s="127">
        <v>148</v>
      </c>
      <c r="N36" s="131">
        <v>254</v>
      </c>
    </row>
    <row r="37" spans="1:14" s="114" customFormat="1" ht="16.5" x14ac:dyDescent="0.25">
      <c r="A37" s="485" t="s">
        <v>103</v>
      </c>
      <c r="B37" s="479" t="s">
        <v>277</v>
      </c>
      <c r="C37" s="125" t="s">
        <v>157</v>
      </c>
      <c r="D37" s="127" t="s">
        <v>157</v>
      </c>
      <c r="E37" s="131" t="s">
        <v>157</v>
      </c>
      <c r="F37" s="125" t="s">
        <v>157</v>
      </c>
      <c r="G37" s="127" t="s">
        <v>157</v>
      </c>
      <c r="H37" s="131" t="s">
        <v>157</v>
      </c>
      <c r="I37" s="125">
        <v>38</v>
      </c>
      <c r="J37" s="127">
        <v>20</v>
      </c>
      <c r="K37" s="133">
        <v>58</v>
      </c>
      <c r="L37" s="129">
        <v>38</v>
      </c>
      <c r="M37" s="127">
        <v>20</v>
      </c>
      <c r="N37" s="131">
        <v>58</v>
      </c>
    </row>
    <row r="38" spans="1:14" s="114" customFormat="1" ht="12.75" x14ac:dyDescent="0.25">
      <c r="A38" s="485" t="s">
        <v>112</v>
      </c>
      <c r="B38" s="479" t="s">
        <v>332</v>
      </c>
      <c r="C38" s="125">
        <v>24</v>
      </c>
      <c r="D38" s="127">
        <v>14</v>
      </c>
      <c r="E38" s="131">
        <v>38</v>
      </c>
      <c r="F38" s="125">
        <v>91</v>
      </c>
      <c r="G38" s="127">
        <v>62</v>
      </c>
      <c r="H38" s="131">
        <v>153</v>
      </c>
      <c r="I38" s="125">
        <v>6</v>
      </c>
      <c r="J38" s="127">
        <v>3</v>
      </c>
      <c r="K38" s="133">
        <v>9</v>
      </c>
      <c r="L38" s="129">
        <v>121</v>
      </c>
      <c r="M38" s="127">
        <v>79</v>
      </c>
      <c r="N38" s="131">
        <v>200</v>
      </c>
    </row>
    <row r="39" spans="1:14" s="114" customFormat="1" ht="12.75" x14ac:dyDescent="0.25">
      <c r="A39" s="485" t="s">
        <v>118</v>
      </c>
      <c r="B39" s="479" t="s">
        <v>545</v>
      </c>
      <c r="C39" s="125" t="s">
        <v>157</v>
      </c>
      <c r="D39" s="127" t="s">
        <v>157</v>
      </c>
      <c r="E39" s="131" t="s">
        <v>157</v>
      </c>
      <c r="F39" s="125">
        <v>33</v>
      </c>
      <c r="G39" s="127">
        <v>23</v>
      </c>
      <c r="H39" s="131">
        <v>56</v>
      </c>
      <c r="I39" s="125">
        <v>25</v>
      </c>
      <c r="J39" s="127">
        <v>33</v>
      </c>
      <c r="K39" s="133">
        <v>58</v>
      </c>
      <c r="L39" s="129">
        <v>58</v>
      </c>
      <c r="M39" s="127">
        <v>56</v>
      </c>
      <c r="N39" s="131">
        <v>114</v>
      </c>
    </row>
    <row r="40" spans="1:14" s="114" customFormat="1" ht="12.75" x14ac:dyDescent="0.25">
      <c r="A40" s="486" t="s">
        <v>125</v>
      </c>
      <c r="B40" s="480" t="s">
        <v>394</v>
      </c>
      <c r="C40" s="126" t="s">
        <v>157</v>
      </c>
      <c r="D40" s="128" t="s">
        <v>157</v>
      </c>
      <c r="E40" s="132" t="s">
        <v>157</v>
      </c>
      <c r="F40" s="126">
        <v>48</v>
      </c>
      <c r="G40" s="128">
        <v>38</v>
      </c>
      <c r="H40" s="132">
        <v>86</v>
      </c>
      <c r="I40" s="126">
        <v>13</v>
      </c>
      <c r="J40" s="128">
        <v>12</v>
      </c>
      <c r="K40" s="134">
        <v>25</v>
      </c>
      <c r="L40" s="130">
        <v>61</v>
      </c>
      <c r="M40" s="128">
        <v>50</v>
      </c>
      <c r="N40" s="132">
        <v>111</v>
      </c>
    </row>
  </sheetData>
  <mergeCells count="11">
    <mergeCell ref="A6:B6"/>
    <mergeCell ref="A11:A12"/>
    <mergeCell ref="A13:A26"/>
    <mergeCell ref="A30:A31"/>
    <mergeCell ref="A35:A36"/>
    <mergeCell ref="A27:A28"/>
    <mergeCell ref="A4:B5"/>
    <mergeCell ref="C4:E4"/>
    <mergeCell ref="F4:H4"/>
    <mergeCell ref="I4:K4"/>
    <mergeCell ref="L4:N4"/>
  </mergeCells>
  <pageMargins left="0.08" right="0.08" top="1" bottom="1" header="0.5" footer="0.4921259845"/>
  <pageSetup orientation="portrait" horizontalDpi="300" verticalDpi="300" r:id="rId1"/>
  <headerFooter>
    <oddHeader>Régime scolaire des établissements privés - Puy-de-Dôme_x000D_Année scolaire 2018-2019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N48"/>
  <sheetViews>
    <sheetView showGridLines="0" tabSelected="1" workbookViewId="0">
      <selection activeCell="P13" sqref="P13"/>
    </sheetView>
  </sheetViews>
  <sheetFormatPr baseColWidth="10" defaultRowHeight="15" x14ac:dyDescent="0.25"/>
  <cols>
    <col min="1" max="1" width="14.28515625" style="1" bestFit="1" customWidth="1"/>
    <col min="2" max="13" width="8.5703125" style="1" bestFit="1" customWidth="1"/>
    <col min="14" max="16384" width="11.42578125" style="1"/>
  </cols>
  <sheetData>
    <row r="1" spans="1:14" s="75" customFormat="1" ht="18" x14ac:dyDescent="0.25">
      <c r="A1" s="71" t="s">
        <v>562</v>
      </c>
      <c r="B1" s="72"/>
      <c r="C1" s="73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4" s="120" customFormat="1" ht="15.75" x14ac:dyDescent="0.25">
      <c r="A2" s="121" t="s">
        <v>446</v>
      </c>
      <c r="B2" s="117"/>
      <c r="C2" s="118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</row>
    <row r="3" spans="1:14" s="120" customFormat="1" ht="15.75" x14ac:dyDescent="0.25">
      <c r="A3" s="121"/>
      <c r="B3" s="117"/>
      <c r="C3" s="118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</row>
    <row r="4" spans="1:14" ht="14.1" customHeight="1" x14ac:dyDescent="0.25">
      <c r="A4" s="673" t="s">
        <v>129</v>
      </c>
      <c r="B4" s="675" t="s">
        <v>0</v>
      </c>
      <c r="C4" s="676"/>
      <c r="D4" s="677"/>
      <c r="E4" s="675" t="s">
        <v>143</v>
      </c>
      <c r="F4" s="676"/>
      <c r="G4" s="677"/>
      <c r="H4" s="675" t="s">
        <v>2</v>
      </c>
      <c r="I4" s="676"/>
      <c r="J4" s="677"/>
      <c r="K4" s="675" t="s">
        <v>3</v>
      </c>
      <c r="L4" s="676"/>
      <c r="M4" s="677"/>
    </row>
    <row r="5" spans="1:14" ht="14.1" customHeight="1" x14ac:dyDescent="0.25">
      <c r="A5" s="674"/>
      <c r="B5" s="3" t="s">
        <v>155</v>
      </c>
      <c r="C5" s="3" t="s">
        <v>156</v>
      </c>
      <c r="D5" s="3" t="s">
        <v>3</v>
      </c>
      <c r="E5" s="3" t="s">
        <v>155</v>
      </c>
      <c r="F5" s="3" t="s">
        <v>156</v>
      </c>
      <c r="G5" s="3" t="s">
        <v>3</v>
      </c>
      <c r="H5" s="3" t="s">
        <v>155</v>
      </c>
      <c r="I5" s="3" t="s">
        <v>156</v>
      </c>
      <c r="J5" s="3" t="s">
        <v>3</v>
      </c>
      <c r="K5" s="3" t="s">
        <v>155</v>
      </c>
      <c r="L5" s="3" t="s">
        <v>156</v>
      </c>
      <c r="M5" s="3" t="s">
        <v>3</v>
      </c>
    </row>
    <row r="6" spans="1:14" ht="32.1" customHeight="1" x14ac:dyDescent="0.25">
      <c r="A6" s="4" t="s">
        <v>395</v>
      </c>
      <c r="B6" s="5">
        <v>360</v>
      </c>
      <c r="C6" s="5">
        <v>117</v>
      </c>
      <c r="D6" s="5">
        <v>477</v>
      </c>
      <c r="E6" s="5">
        <v>1497</v>
      </c>
      <c r="F6" s="5">
        <v>1238</v>
      </c>
      <c r="G6" s="5">
        <v>2735</v>
      </c>
      <c r="H6" s="5">
        <v>1455</v>
      </c>
      <c r="I6" s="5">
        <v>1687</v>
      </c>
      <c r="J6" s="5">
        <v>3142</v>
      </c>
      <c r="K6" s="5">
        <v>3312</v>
      </c>
      <c r="L6" s="5">
        <v>3042</v>
      </c>
      <c r="M6" s="5">
        <v>6354</v>
      </c>
    </row>
    <row r="7" spans="1:14" ht="15.95" customHeight="1" x14ac:dyDescent="0.25">
      <c r="A7" s="4" t="s">
        <v>396</v>
      </c>
      <c r="B7" s="2">
        <v>23</v>
      </c>
      <c r="C7" s="2">
        <v>23</v>
      </c>
      <c r="D7" s="2">
        <v>46</v>
      </c>
      <c r="E7" s="2">
        <v>8</v>
      </c>
      <c r="F7" s="2">
        <v>15</v>
      </c>
      <c r="G7" s="2">
        <v>23</v>
      </c>
      <c r="H7" s="2">
        <v>3</v>
      </c>
      <c r="I7" s="2">
        <v>8</v>
      </c>
      <c r="J7" s="2">
        <v>11</v>
      </c>
      <c r="K7" s="2">
        <v>34</v>
      </c>
      <c r="L7" s="2">
        <v>46</v>
      </c>
      <c r="M7" s="2">
        <v>80</v>
      </c>
    </row>
    <row r="8" spans="1:14" ht="15.95" customHeight="1" x14ac:dyDescent="0.25">
      <c r="A8" s="4" t="s">
        <v>397</v>
      </c>
      <c r="B8" s="2">
        <v>25</v>
      </c>
      <c r="C8" s="2">
        <v>4</v>
      </c>
      <c r="D8" s="2">
        <v>29</v>
      </c>
      <c r="E8" s="2">
        <v>81</v>
      </c>
      <c r="F8" s="2">
        <v>38</v>
      </c>
      <c r="G8" s="2">
        <v>119</v>
      </c>
      <c r="H8" s="2">
        <v>114</v>
      </c>
      <c r="I8" s="2">
        <v>62</v>
      </c>
      <c r="J8" s="2">
        <v>176</v>
      </c>
      <c r="K8" s="2">
        <v>220</v>
      </c>
      <c r="L8" s="2">
        <v>104</v>
      </c>
      <c r="M8" s="2">
        <v>324</v>
      </c>
    </row>
    <row r="9" spans="1:14" ht="15.95" customHeight="1" x14ac:dyDescent="0.25">
      <c r="A9" s="4" t="s">
        <v>398</v>
      </c>
      <c r="B9" s="2">
        <v>1</v>
      </c>
      <c r="C9" s="2">
        <v>2</v>
      </c>
      <c r="D9" s="2">
        <v>3</v>
      </c>
      <c r="E9" s="2">
        <v>48</v>
      </c>
      <c r="F9" s="2">
        <v>66</v>
      </c>
      <c r="G9" s="2">
        <v>114</v>
      </c>
      <c r="H9" s="2">
        <v>49</v>
      </c>
      <c r="I9" s="2">
        <v>72</v>
      </c>
      <c r="J9" s="2">
        <v>121</v>
      </c>
      <c r="K9" s="2">
        <v>98</v>
      </c>
      <c r="L9" s="2">
        <v>140</v>
      </c>
      <c r="M9" s="2">
        <v>238</v>
      </c>
    </row>
    <row r="10" spans="1:14" ht="15.95" customHeight="1" x14ac:dyDescent="0.25">
      <c r="A10" s="4" t="s">
        <v>399</v>
      </c>
      <c r="B10" s="2">
        <v>3</v>
      </c>
      <c r="C10" s="2">
        <v>4</v>
      </c>
      <c r="D10" s="2">
        <v>7</v>
      </c>
      <c r="E10" s="2">
        <v>54</v>
      </c>
      <c r="F10" s="2">
        <v>31</v>
      </c>
      <c r="G10" s="2">
        <v>85</v>
      </c>
      <c r="H10" s="2">
        <v>95</v>
      </c>
      <c r="I10" s="2">
        <v>114</v>
      </c>
      <c r="J10" s="2">
        <v>209</v>
      </c>
      <c r="K10" s="2">
        <v>152</v>
      </c>
      <c r="L10" s="2">
        <v>149</v>
      </c>
      <c r="M10" s="2">
        <v>301</v>
      </c>
    </row>
    <row r="11" spans="1:14" ht="15.95" customHeight="1" x14ac:dyDescent="0.25">
      <c r="A11" s="4" t="s">
        <v>400</v>
      </c>
      <c r="B11" s="2">
        <v>10</v>
      </c>
      <c r="C11" s="2" t="s">
        <v>157</v>
      </c>
      <c r="D11" s="2">
        <v>10</v>
      </c>
      <c r="E11" s="2">
        <v>11</v>
      </c>
      <c r="F11" s="2">
        <v>1</v>
      </c>
      <c r="G11" s="2">
        <v>12</v>
      </c>
      <c r="H11" s="2">
        <v>4</v>
      </c>
      <c r="I11" s="2" t="s">
        <v>157</v>
      </c>
      <c r="J11" s="2">
        <v>4</v>
      </c>
      <c r="K11" s="2">
        <v>25</v>
      </c>
      <c r="L11" s="2">
        <v>1</v>
      </c>
      <c r="M11" s="2">
        <v>26</v>
      </c>
    </row>
    <row r="12" spans="1:14" ht="15.95" customHeight="1" x14ac:dyDescent="0.25">
      <c r="A12" s="4" t="s">
        <v>401</v>
      </c>
      <c r="B12" s="2" t="s">
        <v>157</v>
      </c>
      <c r="C12" s="2" t="s">
        <v>157</v>
      </c>
      <c r="D12" s="2" t="s">
        <v>157</v>
      </c>
      <c r="E12" s="2" t="s">
        <v>157</v>
      </c>
      <c r="F12" s="2" t="s">
        <v>157</v>
      </c>
      <c r="G12" s="2" t="s">
        <v>157</v>
      </c>
      <c r="H12" s="2">
        <v>47</v>
      </c>
      <c r="I12" s="2">
        <v>165</v>
      </c>
      <c r="J12" s="2">
        <v>212</v>
      </c>
      <c r="K12" s="2">
        <v>47</v>
      </c>
      <c r="L12" s="2">
        <v>165</v>
      </c>
      <c r="M12" s="2">
        <v>212</v>
      </c>
    </row>
    <row r="13" spans="1:14" ht="15.95" customHeight="1" x14ac:dyDescent="0.25">
      <c r="A13" s="4" t="s">
        <v>402</v>
      </c>
      <c r="B13" s="2" t="s">
        <v>157</v>
      </c>
      <c r="C13" s="2" t="s">
        <v>157</v>
      </c>
      <c r="D13" s="2" t="s">
        <v>157</v>
      </c>
      <c r="E13" s="2" t="s">
        <v>157</v>
      </c>
      <c r="F13" s="2" t="s">
        <v>157</v>
      </c>
      <c r="G13" s="2" t="s">
        <v>157</v>
      </c>
      <c r="H13" s="2">
        <v>10</v>
      </c>
      <c r="I13" s="2">
        <v>23</v>
      </c>
      <c r="J13" s="2">
        <v>33</v>
      </c>
      <c r="K13" s="2">
        <v>10</v>
      </c>
      <c r="L13" s="2">
        <v>23</v>
      </c>
      <c r="M13" s="2">
        <v>33</v>
      </c>
    </row>
    <row r="14" spans="1:14" ht="15.95" customHeight="1" x14ac:dyDescent="0.25">
      <c r="A14" s="4" t="s">
        <v>403</v>
      </c>
      <c r="B14" s="2">
        <v>3</v>
      </c>
      <c r="C14" s="2" t="s">
        <v>157</v>
      </c>
      <c r="D14" s="2">
        <v>3</v>
      </c>
      <c r="E14" s="2">
        <v>26</v>
      </c>
      <c r="F14" s="2">
        <v>1</v>
      </c>
      <c r="G14" s="2">
        <v>27</v>
      </c>
      <c r="H14" s="2">
        <v>16</v>
      </c>
      <c r="I14" s="2">
        <v>1</v>
      </c>
      <c r="J14" s="2">
        <v>17</v>
      </c>
      <c r="K14" s="2">
        <v>45</v>
      </c>
      <c r="L14" s="2">
        <v>2</v>
      </c>
      <c r="M14" s="2">
        <v>47</v>
      </c>
    </row>
    <row r="15" spans="1:14" ht="15.95" customHeight="1" x14ac:dyDescent="0.25">
      <c r="A15" s="4" t="s">
        <v>404</v>
      </c>
      <c r="B15" s="2" t="s">
        <v>157</v>
      </c>
      <c r="C15" s="2" t="s">
        <v>157</v>
      </c>
      <c r="D15" s="2" t="s">
        <v>157</v>
      </c>
      <c r="E15" s="2">
        <v>34</v>
      </c>
      <c r="F15" s="2">
        <v>65</v>
      </c>
      <c r="G15" s="2">
        <v>99</v>
      </c>
      <c r="H15" s="2">
        <v>19</v>
      </c>
      <c r="I15" s="2">
        <v>35</v>
      </c>
      <c r="J15" s="2">
        <v>54</v>
      </c>
      <c r="K15" s="2">
        <v>53</v>
      </c>
      <c r="L15" s="2">
        <v>100</v>
      </c>
      <c r="M15" s="2">
        <v>153</v>
      </c>
    </row>
    <row r="16" spans="1:14" ht="15.95" customHeight="1" x14ac:dyDescent="0.25">
      <c r="A16" s="4" t="s">
        <v>405</v>
      </c>
      <c r="B16" s="2" t="s">
        <v>157</v>
      </c>
      <c r="C16" s="2" t="s">
        <v>157</v>
      </c>
      <c r="D16" s="2" t="s">
        <v>157</v>
      </c>
      <c r="E16" s="2">
        <v>98</v>
      </c>
      <c r="F16" s="2">
        <v>17</v>
      </c>
      <c r="G16" s="2">
        <v>115</v>
      </c>
      <c r="H16" s="2">
        <v>37</v>
      </c>
      <c r="I16" s="2">
        <v>11</v>
      </c>
      <c r="J16" s="2">
        <v>48</v>
      </c>
      <c r="K16" s="2">
        <v>135</v>
      </c>
      <c r="L16" s="2">
        <v>28</v>
      </c>
      <c r="M16" s="2">
        <v>163</v>
      </c>
    </row>
    <row r="17" spans="1:13" ht="15.95" customHeight="1" x14ac:dyDescent="0.25">
      <c r="A17" s="4" t="s">
        <v>406</v>
      </c>
      <c r="B17" s="2" t="s">
        <v>157</v>
      </c>
      <c r="C17" s="2" t="s">
        <v>157</v>
      </c>
      <c r="D17" s="2" t="s">
        <v>157</v>
      </c>
      <c r="E17" s="2">
        <v>1</v>
      </c>
      <c r="F17" s="2">
        <v>17</v>
      </c>
      <c r="G17" s="2">
        <v>18</v>
      </c>
      <c r="H17" s="2">
        <v>1</v>
      </c>
      <c r="I17" s="2">
        <v>13</v>
      </c>
      <c r="J17" s="2">
        <v>14</v>
      </c>
      <c r="K17" s="2">
        <v>2</v>
      </c>
      <c r="L17" s="2">
        <v>30</v>
      </c>
      <c r="M17" s="2">
        <v>32</v>
      </c>
    </row>
    <row r="18" spans="1:13" ht="15.95" customHeight="1" x14ac:dyDescent="0.25">
      <c r="A18" s="4" t="s">
        <v>407</v>
      </c>
      <c r="B18" s="2">
        <v>2</v>
      </c>
      <c r="C18" s="2" t="s">
        <v>157</v>
      </c>
      <c r="D18" s="2">
        <v>2</v>
      </c>
      <c r="E18" s="2" t="s">
        <v>157</v>
      </c>
      <c r="F18" s="2" t="s">
        <v>157</v>
      </c>
      <c r="G18" s="2" t="s">
        <v>157</v>
      </c>
      <c r="H18" s="2">
        <v>49</v>
      </c>
      <c r="I18" s="2">
        <v>123</v>
      </c>
      <c r="J18" s="2">
        <v>172</v>
      </c>
      <c r="K18" s="2">
        <v>51</v>
      </c>
      <c r="L18" s="2">
        <v>123</v>
      </c>
      <c r="M18" s="2">
        <v>174</v>
      </c>
    </row>
    <row r="19" spans="1:13" ht="15.95" customHeight="1" x14ac:dyDescent="0.25">
      <c r="A19" s="4" t="s">
        <v>408</v>
      </c>
      <c r="B19" s="2">
        <v>9</v>
      </c>
      <c r="C19" s="2">
        <v>3</v>
      </c>
      <c r="D19" s="2">
        <v>12</v>
      </c>
      <c r="E19" s="2">
        <v>7</v>
      </c>
      <c r="F19" s="2" t="s">
        <v>157</v>
      </c>
      <c r="G19" s="2">
        <v>7</v>
      </c>
      <c r="H19" s="2">
        <v>4</v>
      </c>
      <c r="I19" s="2">
        <v>1</v>
      </c>
      <c r="J19" s="2">
        <v>5</v>
      </c>
      <c r="K19" s="2">
        <v>20</v>
      </c>
      <c r="L19" s="2">
        <v>4</v>
      </c>
      <c r="M19" s="2">
        <v>24</v>
      </c>
    </row>
    <row r="20" spans="1:13" ht="15.95" customHeight="1" x14ac:dyDescent="0.25">
      <c r="A20" s="4" t="s">
        <v>409</v>
      </c>
      <c r="B20" s="2" t="s">
        <v>157</v>
      </c>
      <c r="C20" s="2" t="s">
        <v>157</v>
      </c>
      <c r="D20" s="2" t="s">
        <v>157</v>
      </c>
      <c r="E20" s="2">
        <v>23</v>
      </c>
      <c r="F20" s="2" t="s">
        <v>157</v>
      </c>
      <c r="G20" s="2">
        <v>23</v>
      </c>
      <c r="H20" s="2">
        <v>41</v>
      </c>
      <c r="I20" s="2">
        <v>12</v>
      </c>
      <c r="J20" s="2">
        <v>53</v>
      </c>
      <c r="K20" s="2">
        <v>64</v>
      </c>
      <c r="L20" s="2">
        <v>12</v>
      </c>
      <c r="M20" s="2">
        <v>76</v>
      </c>
    </row>
    <row r="21" spans="1:13" ht="15.95" customHeight="1" x14ac:dyDescent="0.25">
      <c r="A21" s="4" t="s">
        <v>410</v>
      </c>
      <c r="B21" s="2" t="s">
        <v>157</v>
      </c>
      <c r="C21" s="2" t="s">
        <v>157</v>
      </c>
      <c r="D21" s="2" t="s">
        <v>157</v>
      </c>
      <c r="E21" s="2">
        <v>48</v>
      </c>
      <c r="F21" s="2">
        <v>53</v>
      </c>
      <c r="G21" s="2">
        <v>101</v>
      </c>
      <c r="H21" s="2">
        <v>29</v>
      </c>
      <c r="I21" s="2">
        <v>45</v>
      </c>
      <c r="J21" s="2">
        <v>74</v>
      </c>
      <c r="K21" s="2">
        <v>77</v>
      </c>
      <c r="L21" s="2">
        <v>98</v>
      </c>
      <c r="M21" s="2">
        <v>175</v>
      </c>
    </row>
    <row r="22" spans="1:13" ht="15.95" customHeight="1" x14ac:dyDescent="0.25">
      <c r="A22" s="4" t="s">
        <v>411</v>
      </c>
      <c r="B22" s="2">
        <v>4</v>
      </c>
      <c r="C22" s="2">
        <v>2</v>
      </c>
      <c r="D22" s="2">
        <v>6</v>
      </c>
      <c r="E22" s="2">
        <v>20</v>
      </c>
      <c r="F22" s="2">
        <v>8</v>
      </c>
      <c r="G22" s="2">
        <v>28</v>
      </c>
      <c r="H22" s="2">
        <v>40</v>
      </c>
      <c r="I22" s="2">
        <v>9</v>
      </c>
      <c r="J22" s="2">
        <v>49</v>
      </c>
      <c r="K22" s="2">
        <v>64</v>
      </c>
      <c r="L22" s="2">
        <v>19</v>
      </c>
      <c r="M22" s="2">
        <v>83</v>
      </c>
    </row>
    <row r="23" spans="1:13" ht="15.95" customHeight="1" x14ac:dyDescent="0.25">
      <c r="A23" s="4" t="s">
        <v>412</v>
      </c>
      <c r="B23" s="2" t="s">
        <v>157</v>
      </c>
      <c r="C23" s="2" t="s">
        <v>157</v>
      </c>
      <c r="D23" s="2" t="s">
        <v>157</v>
      </c>
      <c r="E23" s="2">
        <v>4</v>
      </c>
      <c r="F23" s="2">
        <v>23</v>
      </c>
      <c r="G23" s="2">
        <v>27</v>
      </c>
      <c r="H23" s="2">
        <v>15</v>
      </c>
      <c r="I23" s="2">
        <v>32</v>
      </c>
      <c r="J23" s="2">
        <v>47</v>
      </c>
      <c r="K23" s="2">
        <v>19</v>
      </c>
      <c r="L23" s="2">
        <v>55</v>
      </c>
      <c r="M23" s="2">
        <v>74</v>
      </c>
    </row>
    <row r="24" spans="1:13" ht="15.95" customHeight="1" x14ac:dyDescent="0.25">
      <c r="A24" s="4" t="s">
        <v>413</v>
      </c>
      <c r="B24" s="2">
        <v>4</v>
      </c>
      <c r="C24" s="2">
        <v>3</v>
      </c>
      <c r="D24" s="2">
        <v>7</v>
      </c>
      <c r="E24" s="2" t="s">
        <v>157</v>
      </c>
      <c r="F24" s="2" t="s">
        <v>157</v>
      </c>
      <c r="G24" s="2" t="s">
        <v>157</v>
      </c>
      <c r="H24" s="2">
        <v>69</v>
      </c>
      <c r="I24" s="2">
        <v>143</v>
      </c>
      <c r="J24" s="2">
        <v>212</v>
      </c>
      <c r="K24" s="2">
        <v>73</v>
      </c>
      <c r="L24" s="2">
        <v>146</v>
      </c>
      <c r="M24" s="2">
        <v>219</v>
      </c>
    </row>
    <row r="25" spans="1:13" ht="15.95" customHeight="1" x14ac:dyDescent="0.25">
      <c r="A25" s="4" t="s">
        <v>414</v>
      </c>
      <c r="B25" s="2">
        <v>3</v>
      </c>
      <c r="C25" s="2" t="s">
        <v>157</v>
      </c>
      <c r="D25" s="2">
        <v>3</v>
      </c>
      <c r="E25" s="2">
        <v>18</v>
      </c>
      <c r="F25" s="2">
        <v>5</v>
      </c>
      <c r="G25" s="2">
        <v>23</v>
      </c>
      <c r="H25" s="2">
        <v>15</v>
      </c>
      <c r="I25" s="2">
        <v>4</v>
      </c>
      <c r="J25" s="2">
        <v>19</v>
      </c>
      <c r="K25" s="2">
        <v>36</v>
      </c>
      <c r="L25" s="2">
        <v>9</v>
      </c>
      <c r="M25" s="2">
        <v>45</v>
      </c>
    </row>
    <row r="26" spans="1:13" ht="15.95" customHeight="1" x14ac:dyDescent="0.25">
      <c r="A26" s="4" t="s">
        <v>415</v>
      </c>
      <c r="B26" s="2" t="s">
        <v>157</v>
      </c>
      <c r="C26" s="2" t="s">
        <v>157</v>
      </c>
      <c r="D26" s="2" t="s">
        <v>157</v>
      </c>
      <c r="E26" s="2">
        <v>22</v>
      </c>
      <c r="F26" s="2" t="s">
        <v>157</v>
      </c>
      <c r="G26" s="2">
        <v>22</v>
      </c>
      <c r="H26" s="2">
        <v>5</v>
      </c>
      <c r="I26" s="2" t="s">
        <v>157</v>
      </c>
      <c r="J26" s="2">
        <v>5</v>
      </c>
      <c r="K26" s="2">
        <v>27</v>
      </c>
      <c r="L26" s="2" t="s">
        <v>157</v>
      </c>
      <c r="M26" s="2">
        <v>27</v>
      </c>
    </row>
    <row r="27" spans="1:13" ht="15.95" customHeight="1" x14ac:dyDescent="0.25">
      <c r="A27" s="4" t="s">
        <v>416</v>
      </c>
      <c r="B27" s="2">
        <v>111</v>
      </c>
      <c r="C27" s="2">
        <v>25</v>
      </c>
      <c r="D27" s="2">
        <v>136</v>
      </c>
      <c r="E27" s="2">
        <v>226</v>
      </c>
      <c r="F27" s="2">
        <v>214</v>
      </c>
      <c r="G27" s="2">
        <v>440</v>
      </c>
      <c r="H27" s="2">
        <v>57</v>
      </c>
      <c r="I27" s="2">
        <v>62</v>
      </c>
      <c r="J27" s="2">
        <v>119</v>
      </c>
      <c r="K27" s="2">
        <v>394</v>
      </c>
      <c r="L27" s="2">
        <v>301</v>
      </c>
      <c r="M27" s="2">
        <v>695</v>
      </c>
    </row>
    <row r="28" spans="1:13" ht="15.95" customHeight="1" x14ac:dyDescent="0.25">
      <c r="A28" s="4" t="s">
        <v>417</v>
      </c>
      <c r="B28" s="2">
        <v>1</v>
      </c>
      <c r="C28" s="2" t="s">
        <v>157</v>
      </c>
      <c r="D28" s="2">
        <v>1</v>
      </c>
      <c r="E28" s="2">
        <v>175</v>
      </c>
      <c r="F28" s="2">
        <v>278</v>
      </c>
      <c r="G28" s="2">
        <v>453</v>
      </c>
      <c r="H28" s="2">
        <v>106</v>
      </c>
      <c r="I28" s="2">
        <v>176</v>
      </c>
      <c r="J28" s="2">
        <v>282</v>
      </c>
      <c r="K28" s="2">
        <v>282</v>
      </c>
      <c r="L28" s="2">
        <v>454</v>
      </c>
      <c r="M28" s="2">
        <v>736</v>
      </c>
    </row>
    <row r="29" spans="1:13" ht="15.95" customHeight="1" x14ac:dyDescent="0.25">
      <c r="A29" s="4" t="s">
        <v>418</v>
      </c>
      <c r="B29" s="2">
        <v>53</v>
      </c>
      <c r="C29" s="2">
        <v>14</v>
      </c>
      <c r="D29" s="2">
        <v>67</v>
      </c>
      <c r="E29" s="2">
        <v>210</v>
      </c>
      <c r="F29" s="2">
        <v>34</v>
      </c>
      <c r="G29" s="2">
        <v>244</v>
      </c>
      <c r="H29" s="2">
        <v>55</v>
      </c>
      <c r="I29" s="2">
        <v>14</v>
      </c>
      <c r="J29" s="2">
        <v>69</v>
      </c>
      <c r="K29" s="2">
        <v>318</v>
      </c>
      <c r="L29" s="2">
        <v>62</v>
      </c>
      <c r="M29" s="2">
        <v>380</v>
      </c>
    </row>
    <row r="30" spans="1:13" ht="15.95" customHeight="1" x14ac:dyDescent="0.25">
      <c r="A30" s="4" t="s">
        <v>419</v>
      </c>
      <c r="B30" s="2">
        <v>6</v>
      </c>
      <c r="C30" s="2" t="s">
        <v>157</v>
      </c>
      <c r="D30" s="2">
        <v>6</v>
      </c>
      <c r="E30" s="2">
        <v>44</v>
      </c>
      <c r="F30" s="2">
        <v>4</v>
      </c>
      <c r="G30" s="2">
        <v>48</v>
      </c>
      <c r="H30" s="2">
        <v>14</v>
      </c>
      <c r="I30" s="2">
        <v>1</v>
      </c>
      <c r="J30" s="2">
        <v>15</v>
      </c>
      <c r="K30" s="2">
        <v>64</v>
      </c>
      <c r="L30" s="2">
        <v>5</v>
      </c>
      <c r="M30" s="2">
        <v>69</v>
      </c>
    </row>
    <row r="31" spans="1:13" ht="15.95" customHeight="1" x14ac:dyDescent="0.25">
      <c r="A31" s="4" t="s">
        <v>420</v>
      </c>
      <c r="B31" s="2" t="s">
        <v>157</v>
      </c>
      <c r="C31" s="2" t="s">
        <v>157</v>
      </c>
      <c r="D31" s="2" t="s">
        <v>157</v>
      </c>
      <c r="E31" s="2" t="s">
        <v>157</v>
      </c>
      <c r="F31" s="2">
        <v>41</v>
      </c>
      <c r="G31" s="2">
        <v>41</v>
      </c>
      <c r="H31" s="2" t="s">
        <v>157</v>
      </c>
      <c r="I31" s="2">
        <v>10</v>
      </c>
      <c r="J31" s="2">
        <v>10</v>
      </c>
      <c r="K31" s="2" t="s">
        <v>157</v>
      </c>
      <c r="L31" s="2">
        <v>51</v>
      </c>
      <c r="M31" s="2">
        <v>51</v>
      </c>
    </row>
    <row r="32" spans="1:13" ht="15.95" customHeight="1" x14ac:dyDescent="0.25">
      <c r="A32" s="4" t="s">
        <v>421</v>
      </c>
      <c r="B32" s="2" t="s">
        <v>157</v>
      </c>
      <c r="C32" s="2" t="s">
        <v>157</v>
      </c>
      <c r="D32" s="2" t="s">
        <v>157</v>
      </c>
      <c r="E32" s="2">
        <v>21</v>
      </c>
      <c r="F32" s="2">
        <v>11</v>
      </c>
      <c r="G32" s="2">
        <v>32</v>
      </c>
      <c r="H32" s="2">
        <v>9</v>
      </c>
      <c r="I32" s="2">
        <v>18</v>
      </c>
      <c r="J32" s="2">
        <v>27</v>
      </c>
      <c r="K32" s="2">
        <v>30</v>
      </c>
      <c r="L32" s="2">
        <v>29</v>
      </c>
      <c r="M32" s="2">
        <v>59</v>
      </c>
    </row>
    <row r="33" spans="1:13" ht="15.95" customHeight="1" x14ac:dyDescent="0.25">
      <c r="A33" s="4" t="s">
        <v>422</v>
      </c>
      <c r="B33" s="2" t="s">
        <v>157</v>
      </c>
      <c r="C33" s="2" t="s">
        <v>157</v>
      </c>
      <c r="D33" s="2" t="s">
        <v>157</v>
      </c>
      <c r="E33" s="2">
        <v>16</v>
      </c>
      <c r="F33" s="2" t="s">
        <v>157</v>
      </c>
      <c r="G33" s="2">
        <v>16</v>
      </c>
      <c r="H33" s="2">
        <v>5</v>
      </c>
      <c r="I33" s="2">
        <v>1</v>
      </c>
      <c r="J33" s="2">
        <v>6</v>
      </c>
      <c r="K33" s="2">
        <v>21</v>
      </c>
      <c r="L33" s="2">
        <v>1</v>
      </c>
      <c r="M33" s="2">
        <v>22</v>
      </c>
    </row>
    <row r="34" spans="1:13" ht="15.95" customHeight="1" x14ac:dyDescent="0.25">
      <c r="A34" s="4" t="s">
        <v>423</v>
      </c>
      <c r="B34" s="2">
        <v>1</v>
      </c>
      <c r="C34" s="2" t="s">
        <v>157</v>
      </c>
      <c r="D34" s="2">
        <v>1</v>
      </c>
      <c r="E34" s="2">
        <v>4</v>
      </c>
      <c r="F34" s="2">
        <v>25</v>
      </c>
      <c r="G34" s="2">
        <v>29</v>
      </c>
      <c r="H34" s="2">
        <v>3</v>
      </c>
      <c r="I34" s="2">
        <v>16</v>
      </c>
      <c r="J34" s="2">
        <v>19</v>
      </c>
      <c r="K34" s="2">
        <v>8</v>
      </c>
      <c r="L34" s="2">
        <v>41</v>
      </c>
      <c r="M34" s="2">
        <v>49</v>
      </c>
    </row>
    <row r="35" spans="1:13" ht="15.95" customHeight="1" x14ac:dyDescent="0.25">
      <c r="A35" s="4" t="s">
        <v>424</v>
      </c>
      <c r="B35" s="2" t="s">
        <v>157</v>
      </c>
      <c r="C35" s="2" t="s">
        <v>157</v>
      </c>
      <c r="D35" s="2" t="s">
        <v>157</v>
      </c>
      <c r="E35" s="2" t="s">
        <v>157</v>
      </c>
      <c r="F35" s="2">
        <v>17</v>
      </c>
      <c r="G35" s="2">
        <v>17</v>
      </c>
      <c r="H35" s="2">
        <v>2</v>
      </c>
      <c r="I35" s="2">
        <v>7</v>
      </c>
      <c r="J35" s="2">
        <v>9</v>
      </c>
      <c r="K35" s="2">
        <v>2</v>
      </c>
      <c r="L35" s="2">
        <v>24</v>
      </c>
      <c r="M35" s="2">
        <v>26</v>
      </c>
    </row>
    <row r="36" spans="1:13" ht="15.95" customHeight="1" x14ac:dyDescent="0.25">
      <c r="A36" s="4" t="s">
        <v>425</v>
      </c>
      <c r="B36" s="2" t="s">
        <v>157</v>
      </c>
      <c r="C36" s="2">
        <v>9</v>
      </c>
      <c r="D36" s="2">
        <v>9</v>
      </c>
      <c r="E36" s="2">
        <v>2</v>
      </c>
      <c r="F36" s="2">
        <v>9</v>
      </c>
      <c r="G36" s="2">
        <v>11</v>
      </c>
      <c r="H36" s="2">
        <v>1</v>
      </c>
      <c r="I36" s="2">
        <v>3</v>
      </c>
      <c r="J36" s="2">
        <v>4</v>
      </c>
      <c r="K36" s="2">
        <v>3</v>
      </c>
      <c r="L36" s="2">
        <v>21</v>
      </c>
      <c r="M36" s="2">
        <v>24</v>
      </c>
    </row>
    <row r="37" spans="1:13" ht="15.95" customHeight="1" x14ac:dyDescent="0.25">
      <c r="A37" s="4" t="s">
        <v>426</v>
      </c>
      <c r="B37" s="2">
        <v>1</v>
      </c>
      <c r="C37" s="2">
        <v>1</v>
      </c>
      <c r="D37" s="2">
        <v>2</v>
      </c>
      <c r="E37" s="2">
        <v>11</v>
      </c>
      <c r="F37" s="2">
        <v>5</v>
      </c>
      <c r="G37" s="2">
        <v>16</v>
      </c>
      <c r="H37" s="2">
        <v>16</v>
      </c>
      <c r="I37" s="2">
        <v>9</v>
      </c>
      <c r="J37" s="2">
        <v>25</v>
      </c>
      <c r="K37" s="2">
        <v>28</v>
      </c>
      <c r="L37" s="2">
        <v>15</v>
      </c>
      <c r="M37" s="2">
        <v>43</v>
      </c>
    </row>
    <row r="38" spans="1:13" ht="15.95" customHeight="1" x14ac:dyDescent="0.25">
      <c r="A38" s="4" t="s">
        <v>427</v>
      </c>
      <c r="B38" s="2">
        <v>46</v>
      </c>
      <c r="C38" s="2">
        <v>2</v>
      </c>
      <c r="D38" s="2">
        <v>48</v>
      </c>
      <c r="E38" s="2">
        <v>34</v>
      </c>
      <c r="F38" s="2">
        <v>3</v>
      </c>
      <c r="G38" s="2">
        <v>37</v>
      </c>
      <c r="H38" s="2">
        <v>21</v>
      </c>
      <c r="I38" s="2" t="s">
        <v>157</v>
      </c>
      <c r="J38" s="2">
        <v>21</v>
      </c>
      <c r="K38" s="2">
        <v>101</v>
      </c>
      <c r="L38" s="2">
        <v>5</v>
      </c>
      <c r="M38" s="2">
        <v>106</v>
      </c>
    </row>
    <row r="39" spans="1:13" ht="15.95" customHeight="1" x14ac:dyDescent="0.25">
      <c r="A39" s="4" t="s">
        <v>428</v>
      </c>
      <c r="B39" s="2">
        <v>4</v>
      </c>
      <c r="C39" s="2">
        <v>6</v>
      </c>
      <c r="D39" s="2">
        <v>10</v>
      </c>
      <c r="E39" s="2">
        <v>70</v>
      </c>
      <c r="F39" s="2">
        <v>76</v>
      </c>
      <c r="G39" s="2">
        <v>146</v>
      </c>
      <c r="H39" s="2">
        <v>60</v>
      </c>
      <c r="I39" s="2">
        <v>87</v>
      </c>
      <c r="J39" s="2">
        <v>147</v>
      </c>
      <c r="K39" s="2">
        <v>134</v>
      </c>
      <c r="L39" s="2">
        <v>169</v>
      </c>
      <c r="M39" s="2">
        <v>303</v>
      </c>
    </row>
    <row r="40" spans="1:13" ht="15.95" customHeight="1" x14ac:dyDescent="0.25">
      <c r="A40" s="4" t="s">
        <v>429</v>
      </c>
      <c r="B40" s="2" t="s">
        <v>157</v>
      </c>
      <c r="C40" s="2" t="s">
        <v>157</v>
      </c>
      <c r="D40" s="2" t="s">
        <v>157</v>
      </c>
      <c r="E40" s="2" t="s">
        <v>157</v>
      </c>
      <c r="F40" s="2" t="s">
        <v>157</v>
      </c>
      <c r="G40" s="2" t="s">
        <v>157</v>
      </c>
      <c r="H40" s="2">
        <v>31</v>
      </c>
      <c r="I40" s="2">
        <v>9</v>
      </c>
      <c r="J40" s="2">
        <v>40</v>
      </c>
      <c r="K40" s="2">
        <v>31</v>
      </c>
      <c r="L40" s="2">
        <v>9</v>
      </c>
      <c r="M40" s="2">
        <v>40</v>
      </c>
    </row>
    <row r="41" spans="1:13" ht="15.95" customHeight="1" x14ac:dyDescent="0.25">
      <c r="A41" s="4" t="s">
        <v>430</v>
      </c>
      <c r="B41" s="2">
        <v>8</v>
      </c>
      <c r="C41" s="2">
        <v>3</v>
      </c>
      <c r="D41" s="2">
        <v>11</v>
      </c>
      <c r="E41" s="2" t="s">
        <v>157</v>
      </c>
      <c r="F41" s="2">
        <v>1</v>
      </c>
      <c r="G41" s="2">
        <v>1</v>
      </c>
      <c r="H41" s="2">
        <v>277</v>
      </c>
      <c r="I41" s="2">
        <v>108</v>
      </c>
      <c r="J41" s="2">
        <v>385</v>
      </c>
      <c r="K41" s="2">
        <v>285</v>
      </c>
      <c r="L41" s="2">
        <v>112</v>
      </c>
      <c r="M41" s="2">
        <v>397</v>
      </c>
    </row>
    <row r="42" spans="1:13" ht="15.95" customHeight="1" x14ac:dyDescent="0.25">
      <c r="A42" s="4" t="s">
        <v>431</v>
      </c>
      <c r="B42" s="2" t="s">
        <v>157</v>
      </c>
      <c r="C42" s="2" t="s">
        <v>157</v>
      </c>
      <c r="D42" s="2" t="s">
        <v>157</v>
      </c>
      <c r="E42" s="2" t="s">
        <v>157</v>
      </c>
      <c r="F42" s="2" t="s">
        <v>157</v>
      </c>
      <c r="G42" s="2" t="s">
        <v>157</v>
      </c>
      <c r="H42" s="2">
        <v>3</v>
      </c>
      <c r="I42" s="2">
        <v>45</v>
      </c>
      <c r="J42" s="2">
        <v>48</v>
      </c>
      <c r="K42" s="2">
        <v>3</v>
      </c>
      <c r="L42" s="2">
        <v>45</v>
      </c>
      <c r="M42" s="2">
        <v>48</v>
      </c>
    </row>
    <row r="43" spans="1:13" ht="15.95" customHeight="1" x14ac:dyDescent="0.25">
      <c r="A43" s="4" t="s">
        <v>432</v>
      </c>
      <c r="B43" s="2" t="s">
        <v>157</v>
      </c>
      <c r="C43" s="2" t="s">
        <v>157</v>
      </c>
      <c r="D43" s="2" t="s">
        <v>157</v>
      </c>
      <c r="E43" s="2" t="s">
        <v>157</v>
      </c>
      <c r="F43" s="2" t="s">
        <v>157</v>
      </c>
      <c r="G43" s="2" t="s">
        <v>157</v>
      </c>
      <c r="H43" s="2">
        <v>9</v>
      </c>
      <c r="I43" s="2">
        <v>35</v>
      </c>
      <c r="J43" s="2">
        <v>44</v>
      </c>
      <c r="K43" s="2">
        <v>9</v>
      </c>
      <c r="L43" s="2">
        <v>35</v>
      </c>
      <c r="M43" s="2">
        <v>44</v>
      </c>
    </row>
    <row r="44" spans="1:13" ht="15.95" customHeight="1" x14ac:dyDescent="0.25">
      <c r="A44" s="4" t="s">
        <v>433</v>
      </c>
      <c r="B44" s="2" t="s">
        <v>157</v>
      </c>
      <c r="C44" s="2" t="s">
        <v>157</v>
      </c>
      <c r="D44" s="2" t="s">
        <v>157</v>
      </c>
      <c r="E44" s="2">
        <v>8</v>
      </c>
      <c r="F44" s="2">
        <v>4</v>
      </c>
      <c r="G44" s="2">
        <v>12</v>
      </c>
      <c r="H44" s="2">
        <v>75</v>
      </c>
      <c r="I44" s="2">
        <v>105</v>
      </c>
      <c r="J44" s="2">
        <v>180</v>
      </c>
      <c r="K44" s="2">
        <v>83</v>
      </c>
      <c r="L44" s="2">
        <v>109</v>
      </c>
      <c r="M44" s="2">
        <v>192</v>
      </c>
    </row>
    <row r="45" spans="1:13" ht="15.95" customHeight="1" x14ac:dyDescent="0.25">
      <c r="A45" s="4" t="s">
        <v>434</v>
      </c>
      <c r="B45" s="2">
        <v>2</v>
      </c>
      <c r="C45" s="2" t="s">
        <v>157</v>
      </c>
      <c r="D45" s="2">
        <v>2</v>
      </c>
      <c r="E45" s="2">
        <v>25</v>
      </c>
      <c r="F45" s="2">
        <v>7</v>
      </c>
      <c r="G45" s="2">
        <v>32</v>
      </c>
      <c r="H45" s="2">
        <v>7</v>
      </c>
      <c r="I45" s="2">
        <v>7</v>
      </c>
      <c r="J45" s="2">
        <v>14</v>
      </c>
      <c r="K45" s="2">
        <v>34</v>
      </c>
      <c r="L45" s="2">
        <v>14</v>
      </c>
      <c r="M45" s="2">
        <v>48</v>
      </c>
    </row>
    <row r="46" spans="1:13" ht="15.95" customHeight="1" x14ac:dyDescent="0.25">
      <c r="A46" s="4" t="s">
        <v>435</v>
      </c>
      <c r="B46" s="2">
        <v>4</v>
      </c>
      <c r="C46" s="2">
        <v>11</v>
      </c>
      <c r="D46" s="2">
        <v>15</v>
      </c>
      <c r="E46" s="2">
        <v>67</v>
      </c>
      <c r="F46" s="2">
        <v>112</v>
      </c>
      <c r="G46" s="2">
        <v>179</v>
      </c>
      <c r="H46" s="2">
        <v>27</v>
      </c>
      <c r="I46" s="2">
        <v>85</v>
      </c>
      <c r="J46" s="2">
        <v>112</v>
      </c>
      <c r="K46" s="2">
        <v>98</v>
      </c>
      <c r="L46" s="2">
        <v>208</v>
      </c>
      <c r="M46" s="2">
        <v>306</v>
      </c>
    </row>
    <row r="47" spans="1:13" ht="15.95" customHeight="1" x14ac:dyDescent="0.25">
      <c r="A47" s="4" t="s">
        <v>436</v>
      </c>
      <c r="B47" s="2" t="s">
        <v>157</v>
      </c>
      <c r="C47" s="2" t="s">
        <v>157</v>
      </c>
      <c r="D47" s="2" t="s">
        <v>157</v>
      </c>
      <c r="E47" s="2">
        <v>11</v>
      </c>
      <c r="F47" s="2">
        <v>49</v>
      </c>
      <c r="G47" s="2">
        <v>60</v>
      </c>
      <c r="H47" s="2">
        <v>2</v>
      </c>
      <c r="I47" s="2">
        <v>15</v>
      </c>
      <c r="J47" s="2">
        <v>17</v>
      </c>
      <c r="K47" s="2">
        <v>13</v>
      </c>
      <c r="L47" s="2">
        <v>64</v>
      </c>
      <c r="M47" s="2">
        <v>77</v>
      </c>
    </row>
    <row r="48" spans="1:13" ht="15.95" customHeight="1" x14ac:dyDescent="0.25">
      <c r="A48" s="4" t="s">
        <v>437</v>
      </c>
      <c r="B48" s="2">
        <v>36</v>
      </c>
      <c r="C48" s="2">
        <v>5</v>
      </c>
      <c r="D48" s="2">
        <v>41</v>
      </c>
      <c r="E48" s="2">
        <v>70</v>
      </c>
      <c r="F48" s="2">
        <v>8</v>
      </c>
      <c r="G48" s="2">
        <v>78</v>
      </c>
      <c r="H48" s="2">
        <v>13</v>
      </c>
      <c r="I48" s="2">
        <v>1</v>
      </c>
      <c r="J48" s="2">
        <v>14</v>
      </c>
      <c r="K48" s="2">
        <v>119</v>
      </c>
      <c r="L48" s="2">
        <v>14</v>
      </c>
      <c r="M48" s="2">
        <v>133</v>
      </c>
    </row>
  </sheetData>
  <mergeCells count="5">
    <mergeCell ref="A4:A5"/>
    <mergeCell ref="B4:D4"/>
    <mergeCell ref="E4:G4"/>
    <mergeCell ref="H4:J4"/>
    <mergeCell ref="K4:M4"/>
  </mergeCells>
  <pageMargins left="0.08" right="0.08" top="1" bottom="1" header="0.5" footer="0.4921259845"/>
  <pageSetup orientation="portrait" horizontalDpi="300" verticalDpi="300"/>
  <headerFooter>
    <oddHeader>Régime scolaire des établissements_x000D_Année scolaire 2018-2019_x000D_Uniquement postbac (MEFSTAT commençant par 31-CPGE ou 32-STS)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2</vt:i4>
      </vt:variant>
    </vt:vector>
  </HeadingPairs>
  <TitlesOfParts>
    <vt:vector size="23" baseType="lpstr">
      <vt:lpstr>DOC</vt:lpstr>
      <vt:lpstr>sect</vt:lpstr>
      <vt:lpstr>evol</vt:lpstr>
      <vt:lpstr>formation</vt:lpstr>
      <vt:lpstr>etab</vt:lpstr>
      <vt:lpstr>etab_sexe</vt:lpstr>
      <vt:lpstr>pcs</vt:lpstr>
      <vt:lpstr>cartes</vt:lpstr>
      <vt:lpstr>pu_dep_etab</vt:lpstr>
      <vt:lpstr>pu_dep_etab_sexe</vt:lpstr>
      <vt:lpstr>pu03_com_rne_sexe</vt:lpstr>
      <vt:lpstr>pu15_com_rne_sexe</vt:lpstr>
      <vt:lpstr>pu43_com_rne_sexe</vt:lpstr>
      <vt:lpstr>pu63_com_rne_sexe</vt:lpstr>
      <vt:lpstr>pr_dep_etab</vt:lpstr>
      <vt:lpstr>pr_dep_etab_sexe</vt:lpstr>
      <vt:lpstr>pr03_com_rne_sexe</vt:lpstr>
      <vt:lpstr>pr15_com_rne_sexe</vt:lpstr>
      <vt:lpstr>pr43_com_rne_sexe</vt:lpstr>
      <vt:lpstr>pr63_com_rne_sexe</vt:lpstr>
      <vt:lpstr>postbac</vt:lpstr>
      <vt:lpstr>cartes!Impression_des_titres</vt:lpstr>
      <vt:lpstr>pu63_com_rne_sexe!Impression_des_titres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TAUTOU</dc:creator>
  <cp:lastModifiedBy>Laure Tautou</cp:lastModifiedBy>
  <cp:lastPrinted>2018-12-13T14:02:12Z</cp:lastPrinted>
  <dcterms:created xsi:type="dcterms:W3CDTF">2018-12-11T12:47:36Z</dcterms:created>
  <dcterms:modified xsi:type="dcterms:W3CDTF">2018-12-20T10:54:16Z</dcterms:modified>
</cp:coreProperties>
</file>